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irkina\Desktop\"/>
    </mc:Choice>
  </mc:AlternateContent>
  <bookViews>
    <workbookView xWindow="0" yWindow="0" windowWidth="19200" windowHeight="1159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O67" i="2"/>
  <c r="N67" i="2"/>
  <c r="M67" i="2"/>
  <c r="L67" i="2"/>
  <c r="K67" i="2"/>
  <c r="J67" i="2"/>
  <c r="I67" i="2"/>
  <c r="H67" i="2"/>
  <c r="G67" i="2"/>
  <c r="F67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N64" i="2"/>
  <c r="AN66" i="2" s="1"/>
  <c r="AN68" i="2" s="1"/>
  <c r="AM64" i="2"/>
  <c r="AM66" i="2" s="1"/>
  <c r="AM68" i="2" s="1"/>
  <c r="AL64" i="2"/>
  <c r="AL66" i="2" s="1"/>
  <c r="AL68" i="2" s="1"/>
  <c r="AK64" i="2"/>
  <c r="AK66" i="2" s="1"/>
  <c r="AK68" i="2" s="1"/>
  <c r="AJ64" i="2"/>
  <c r="AJ66" i="2" s="1"/>
  <c r="AJ68" i="2" s="1"/>
  <c r="AI64" i="2"/>
  <c r="AI66" i="2" s="1"/>
  <c r="AI68" i="2" s="1"/>
  <c r="AH64" i="2"/>
  <c r="AH66" i="2" s="1"/>
  <c r="AH68" i="2" s="1"/>
  <c r="AG64" i="2"/>
  <c r="AG66" i="2" s="1"/>
  <c r="AG68" i="2" s="1"/>
  <c r="AF64" i="2"/>
  <c r="AF66" i="2" s="1"/>
  <c r="AF68" i="2" s="1"/>
  <c r="AE64" i="2"/>
  <c r="AE66" i="2" s="1"/>
  <c r="AE68" i="2" s="1"/>
  <c r="AD64" i="2"/>
  <c r="AD66" i="2" s="1"/>
  <c r="AD68" i="2" s="1"/>
  <c r="AC64" i="2"/>
  <c r="AC66" i="2" s="1"/>
  <c r="AC68" i="2" s="1"/>
  <c r="AB64" i="2"/>
  <c r="AB66" i="2" s="1"/>
  <c r="AB68" i="2" s="1"/>
  <c r="AA64" i="2"/>
  <c r="AA66" i="2" s="1"/>
  <c r="AA68" i="2" s="1"/>
  <c r="Z64" i="2"/>
  <c r="Z66" i="2" s="1"/>
  <c r="Z68" i="2" s="1"/>
  <c r="Y64" i="2"/>
  <c r="Y66" i="2" s="1"/>
  <c r="Y68" i="2" s="1"/>
  <c r="X64" i="2"/>
  <c r="X66" i="2" s="1"/>
  <c r="X68" i="2" s="1"/>
  <c r="W64" i="2"/>
  <c r="W66" i="2" s="1"/>
  <c r="W68" i="2" s="1"/>
  <c r="V64" i="2"/>
  <c r="V66" i="2" s="1"/>
  <c r="V68" i="2" s="1"/>
  <c r="U64" i="2"/>
  <c r="U66" i="2" s="1"/>
  <c r="U68" i="2" s="1"/>
  <c r="T64" i="2"/>
  <c r="T66" i="2" s="1"/>
  <c r="T68" i="2" s="1"/>
  <c r="S64" i="2"/>
  <c r="S66" i="2" s="1"/>
  <c r="S68" i="2" s="1"/>
  <c r="O64" i="2"/>
  <c r="O68" i="2" s="1"/>
  <c r="N64" i="2"/>
  <c r="N68" i="2" s="1"/>
  <c r="M64" i="2"/>
  <c r="M68" i="2" s="1"/>
  <c r="L64" i="2"/>
  <c r="L68" i="2" s="1"/>
  <c r="K64" i="2"/>
  <c r="K68" i="2" s="1"/>
  <c r="J64" i="2"/>
  <c r="J68" i="2" s="1"/>
  <c r="I64" i="2"/>
  <c r="I68" i="2" s="1"/>
  <c r="H64" i="2"/>
  <c r="H68" i="2" s="1"/>
  <c r="G64" i="2"/>
  <c r="G68" i="2" s="1"/>
  <c r="F64" i="2"/>
  <c r="F68" i="2" s="1"/>
  <c r="E64" i="2"/>
  <c r="E66" i="2" s="1"/>
  <c r="D64" i="2"/>
  <c r="D66" i="2" s="1"/>
  <c r="C64" i="2"/>
  <c r="C66" i="2" s="1"/>
  <c r="Q62" i="2"/>
  <c r="C62" i="2"/>
  <c r="C67" i="2" s="1"/>
  <c r="Q61" i="2"/>
  <c r="P61" i="2"/>
  <c r="AQ61" i="2" s="1"/>
  <c r="R61" i="2" s="1"/>
  <c r="Q60" i="2"/>
  <c r="P60" i="2"/>
  <c r="AQ60" i="2" s="1"/>
  <c r="R60" i="2" s="1"/>
  <c r="Q59" i="2"/>
  <c r="P59" i="2"/>
  <c r="R59" i="2" s="1"/>
  <c r="R58" i="2"/>
  <c r="Q58" i="2"/>
  <c r="P58" i="2"/>
  <c r="Q57" i="2"/>
  <c r="R57" i="2" s="1"/>
  <c r="P57" i="2"/>
  <c r="AQ56" i="2"/>
  <c r="R56" i="2" s="1"/>
  <c r="Q56" i="2"/>
  <c r="Q67" i="2" s="1"/>
  <c r="P56" i="2"/>
  <c r="AQ55" i="2"/>
  <c r="R55" i="2" s="1"/>
  <c r="Q55" i="2"/>
  <c r="P55" i="2"/>
  <c r="AQ54" i="2"/>
  <c r="R54" i="2" s="1"/>
  <c r="Q54" i="2"/>
  <c r="P54" i="2"/>
  <c r="AQ53" i="2"/>
  <c r="R53" i="2" s="1"/>
  <c r="Q53" i="2"/>
  <c r="P53" i="2"/>
  <c r="AQ52" i="2"/>
  <c r="R52" i="2" s="1"/>
  <c r="Q52" i="2"/>
  <c r="P52" i="2"/>
  <c r="AQ51" i="2"/>
  <c r="R51" i="2" s="1"/>
  <c r="Q51" i="2"/>
  <c r="P51" i="2"/>
  <c r="AQ50" i="2"/>
  <c r="R50" i="2" s="1"/>
  <c r="Q50" i="2"/>
  <c r="P50" i="2"/>
  <c r="AQ49" i="2"/>
  <c r="R49" i="2" s="1"/>
  <c r="Q49" i="2"/>
  <c r="P49" i="2"/>
  <c r="P48" i="2"/>
  <c r="AQ48" i="2" s="1"/>
  <c r="R48" i="2" s="1"/>
  <c r="Q47" i="2"/>
  <c r="P47" i="2"/>
  <c r="AQ47" i="2" s="1"/>
  <c r="R47" i="2" s="1"/>
  <c r="P46" i="2"/>
  <c r="AQ46" i="2" s="1"/>
  <c r="Q45" i="2"/>
  <c r="P45" i="2"/>
  <c r="AQ45" i="2" s="1"/>
  <c r="R45" i="2" s="1"/>
  <c r="AQ44" i="2"/>
  <c r="R44" i="2"/>
  <c r="Q44" i="2"/>
  <c r="AQ43" i="2"/>
  <c r="R43" i="2" s="1"/>
  <c r="Q43" i="2"/>
  <c r="AQ42" i="2"/>
  <c r="R42" i="2"/>
  <c r="Q42" i="2"/>
  <c r="AQ41" i="2"/>
  <c r="R41" i="2" s="1"/>
  <c r="Q41" i="2"/>
  <c r="AQ40" i="2"/>
  <c r="R40" i="2"/>
  <c r="Q40" i="2"/>
  <c r="AQ39" i="2"/>
  <c r="R39" i="2" s="1"/>
  <c r="Q39" i="2"/>
  <c r="Q38" i="2"/>
  <c r="P38" i="2"/>
  <c r="AQ38" i="2" s="1"/>
  <c r="R38" i="2" s="1"/>
  <c r="Q37" i="2"/>
  <c r="P37" i="2"/>
  <c r="AQ37" i="2" s="1"/>
  <c r="R37" i="2" s="1"/>
  <c r="Q36" i="2"/>
  <c r="P36" i="2"/>
  <c r="AQ36" i="2" s="1"/>
  <c r="R36" i="2" s="1"/>
  <c r="Q35" i="2"/>
  <c r="P35" i="2"/>
  <c r="AQ35" i="2" s="1"/>
  <c r="R35" i="2" s="1"/>
  <c r="Q34" i="2"/>
  <c r="P34" i="2"/>
  <c r="AQ34" i="2" s="1"/>
  <c r="AQ33" i="2"/>
  <c r="R33" i="2"/>
  <c r="Q33" i="2"/>
  <c r="AQ32" i="2"/>
  <c r="R32" i="2" s="1"/>
  <c r="Q32" i="2"/>
  <c r="AQ31" i="2"/>
  <c r="R31" i="2"/>
  <c r="Q31" i="2"/>
  <c r="AQ30" i="2"/>
  <c r="R30" i="2" s="1"/>
  <c r="Q30" i="2"/>
  <c r="Q29" i="2"/>
  <c r="P29" i="2"/>
  <c r="AQ29" i="2" s="1"/>
  <c r="R29" i="2" s="1"/>
  <c r="AQ28" i="2"/>
  <c r="Q28" i="2"/>
  <c r="P28" i="2"/>
  <c r="AQ27" i="2"/>
  <c r="R27" i="2" s="1"/>
  <c r="Q27" i="2"/>
  <c r="P27" i="2"/>
  <c r="AQ26" i="2"/>
  <c r="R26" i="2" s="1"/>
  <c r="Q26" i="2"/>
  <c r="P26" i="2"/>
  <c r="R25" i="2"/>
  <c r="Q25" i="2"/>
  <c r="AQ24" i="2"/>
  <c r="R24" i="2" s="1"/>
  <c r="Q24" i="2"/>
  <c r="AQ23" i="2"/>
  <c r="R23" i="2"/>
  <c r="Q23" i="2"/>
  <c r="AQ22" i="2"/>
  <c r="R22" i="2" s="1"/>
  <c r="Q22" i="2"/>
  <c r="AQ21" i="2"/>
  <c r="R21" i="2"/>
  <c r="Q21" i="2"/>
  <c r="AQ20" i="2"/>
  <c r="R20" i="2" s="1"/>
  <c r="Q20" i="2"/>
  <c r="AQ19" i="2"/>
  <c r="R19" i="2"/>
  <c r="Q19" i="2"/>
  <c r="AQ18" i="2"/>
  <c r="R18" i="2" s="1"/>
  <c r="Q18" i="2"/>
  <c r="AQ17" i="2"/>
  <c r="R17" i="2"/>
  <c r="Q17" i="2"/>
  <c r="AQ16" i="2"/>
  <c r="R16" i="2" s="1"/>
  <c r="Q16" i="2"/>
  <c r="AQ15" i="2"/>
  <c r="R15" i="2"/>
  <c r="Q15" i="2"/>
  <c r="AQ14" i="2"/>
  <c r="R14" i="2" s="1"/>
  <c r="Q14" i="2"/>
  <c r="Q13" i="2"/>
  <c r="P13" i="2"/>
  <c r="AQ13" i="2" s="1"/>
  <c r="R13" i="2" s="1"/>
  <c r="Q12" i="2"/>
  <c r="P12" i="2"/>
  <c r="AQ12" i="2" s="1"/>
  <c r="Q11" i="2"/>
  <c r="P11" i="2"/>
  <c r="AQ11" i="2" s="1"/>
  <c r="R11" i="2" s="1"/>
  <c r="Q10" i="2"/>
  <c r="P10" i="2"/>
  <c r="AQ10" i="2" s="1"/>
  <c r="R10" i="2" s="1"/>
  <c r="Q9" i="2"/>
  <c r="P9" i="2"/>
  <c r="AQ9" i="2" s="1"/>
  <c r="R9" i="2" s="1"/>
  <c r="Q8" i="2"/>
  <c r="P8" i="2"/>
  <c r="AQ8" i="2" s="1"/>
  <c r="R8" i="2" s="1"/>
  <c r="Q7" i="2"/>
  <c r="P7" i="2"/>
  <c r="AQ7" i="2" s="1"/>
  <c r="R7" i="2" s="1"/>
  <c r="Q6" i="2"/>
  <c r="Q65" i="2" s="1"/>
  <c r="P6" i="2"/>
  <c r="AQ6" i="2" s="1"/>
  <c r="R6" i="2" s="1"/>
  <c r="R65" i="2" s="1"/>
  <c r="Q5" i="2"/>
  <c r="P5" i="2"/>
  <c r="AQ5" i="2" s="1"/>
  <c r="R5" i="2" s="1"/>
  <c r="Q4" i="2"/>
  <c r="Q64" i="2" s="1"/>
  <c r="Q66" i="2" s="1"/>
  <c r="Q68" i="2" s="1"/>
  <c r="P4" i="2"/>
  <c r="P64" i="2" s="1"/>
  <c r="C68" i="2" l="1"/>
  <c r="F66" i="2"/>
  <c r="N66" i="2"/>
  <c r="R12" i="2"/>
  <c r="P65" i="2"/>
  <c r="P66" i="2" s="1"/>
  <c r="P68" i="2" s="1"/>
  <c r="J66" i="2"/>
  <c r="AQ4" i="2"/>
  <c r="P62" i="2"/>
  <c r="AQ62" i="2" s="1"/>
  <c r="R62" i="2" s="1"/>
  <c r="R67" i="2" s="1"/>
  <c r="G66" i="2"/>
  <c r="K66" i="2"/>
  <c r="O66" i="2"/>
  <c r="R34" i="2"/>
  <c r="H66" i="2"/>
  <c r="L66" i="2"/>
  <c r="P67" i="2"/>
  <c r="I66" i="2"/>
  <c r="M66" i="2"/>
  <c r="AQ68" i="2" l="1"/>
  <c r="R4" i="2"/>
  <c r="R64" i="2" s="1"/>
  <c r="R66" i="2" s="1"/>
  <c r="R68" i="2" s="1"/>
</calcChain>
</file>

<file path=xl/comments1.xml><?xml version="1.0" encoding="utf-8"?>
<comments xmlns="http://schemas.openxmlformats.org/spreadsheetml/2006/main">
  <authors>
    <author>Сибиркина Светлана Александровна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Сибиркина Светлана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5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остаток заберут по ст.310
</t>
        </r>
      </text>
    </comment>
  </commentList>
</comments>
</file>

<file path=xl/sharedStrings.xml><?xml version="1.0" encoding="utf-8"?>
<sst xmlns="http://schemas.openxmlformats.org/spreadsheetml/2006/main" count="118" uniqueCount="90">
  <si>
    <t>МБДОУ "Детский сад № 80" БЮДЖЕТНАЯ РОСПИСЬ НА 2020 год</t>
  </si>
  <si>
    <t>1 квартал (18 %)</t>
  </si>
  <si>
    <t>2 квартал (25 %)</t>
  </si>
  <si>
    <t>3 квартал (27 %)</t>
  </si>
  <si>
    <t>4 квартал (30 %)</t>
  </si>
  <si>
    <t>1 квартал 18%</t>
  </si>
  <si>
    <t>Код э.к.</t>
  </si>
  <si>
    <t>смета на 01.01.20</t>
  </si>
  <si>
    <t>дополнительные ассигнования</t>
  </si>
  <si>
    <t>итого смета на год</t>
  </si>
  <si>
    <t>фин-е</t>
  </si>
  <si>
    <t>остаток сметы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</si>
  <si>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</si>
  <si>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</si>
  <si>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</si>
  <si>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</si>
  <si>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</si>
  <si>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</si>
  <si>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</si>
  <si>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</si>
  <si>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</si>
  <si>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</si>
  <si>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</si>
  <si>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</si>
  <si>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 - 25%</t>
  </si>
  <si>
    <t>1 нед</t>
  </si>
  <si>
    <t>2 нед</t>
  </si>
  <si>
    <t>3 квартал - 27%</t>
  </si>
  <si>
    <t>з/п город 211</t>
  </si>
  <si>
    <t>4 квартал - 30%</t>
  </si>
  <si>
    <t xml:space="preserve">з/п город 213 </t>
  </si>
  <si>
    <t xml:space="preserve">з/п край 211 </t>
  </si>
  <si>
    <t>з/п край 213</t>
  </si>
  <si>
    <t>з/п 430 софинансирование 211</t>
  </si>
  <si>
    <t>з/п 430 софинансирование 213</t>
  </si>
  <si>
    <t xml:space="preserve">пособие до з-х лет </t>
  </si>
  <si>
    <t xml:space="preserve">услуги связи </t>
  </si>
  <si>
    <t xml:space="preserve">коммунальные расходы </t>
  </si>
  <si>
    <t>работы, услуги по сод.имущества</t>
  </si>
  <si>
    <t>обслуживание приборов учета</t>
  </si>
  <si>
    <t>ИП Минаков</t>
  </si>
  <si>
    <t>дератизация, дезинсекция</t>
  </si>
  <si>
    <t>зарядка огнетушителей</t>
  </si>
  <si>
    <t>госповерка, паспортизация, клеимение весового оборудования</t>
  </si>
  <si>
    <t>аварийные работы</t>
  </si>
  <si>
    <t>промывка систем отопления</t>
  </si>
  <si>
    <t>замер сопротивления изоляции</t>
  </si>
  <si>
    <t>обслуживание оборудования</t>
  </si>
  <si>
    <t>госповерка электро-, теплосчетчиков, счетчиков гор.воды</t>
  </si>
  <si>
    <t>вывоз мусора</t>
  </si>
  <si>
    <t xml:space="preserve">Противопожарные мероприятия </t>
  </si>
  <si>
    <t>обслуживание ПЖЭТ</t>
  </si>
  <si>
    <t xml:space="preserve">прочие расходы </t>
  </si>
  <si>
    <t>подписка на период издания</t>
  </si>
  <si>
    <t>обучение по охране труда</t>
  </si>
  <si>
    <t>программное обеспечение</t>
  </si>
  <si>
    <t>обслуживание 1С, программ</t>
  </si>
  <si>
    <t>Повышение квалификации(Дом Учителя)</t>
  </si>
  <si>
    <t xml:space="preserve">налоги </t>
  </si>
  <si>
    <t xml:space="preserve">основные средства </t>
  </si>
  <si>
    <t>оснащение мед кабинетов</t>
  </si>
  <si>
    <t>мат.запасы 340</t>
  </si>
  <si>
    <t>мягкий инвентарь</t>
  </si>
  <si>
    <t>смс</t>
  </si>
  <si>
    <t>хоз.инвентарь</t>
  </si>
  <si>
    <t>медикаменты</t>
  </si>
  <si>
    <t>канцеляр.товары</t>
  </si>
  <si>
    <t xml:space="preserve">СИЗ </t>
  </si>
  <si>
    <t>учебные расходы 340</t>
  </si>
  <si>
    <t>(игрушки, учебно-наглядные пособия)</t>
  </si>
  <si>
    <t>учебные расходы 310</t>
  </si>
  <si>
    <t>оздоровление                                                  (5)</t>
  </si>
  <si>
    <t>АПС, КТС                                                            (5)</t>
  </si>
  <si>
    <t>медосмотр, санминимум                                (5)</t>
  </si>
  <si>
    <t>установка видеонаблюдения                      (5)</t>
  </si>
  <si>
    <t>ремонт, установка АПС, КТС                         (5)</t>
  </si>
  <si>
    <t>Текущий ремонт зданий                                (5)</t>
  </si>
  <si>
    <t>Капитальный ремонт зданий                         (5)</t>
  </si>
  <si>
    <t>Оснащение                                                         (5)</t>
  </si>
  <si>
    <t>питание льготников                                        (5)</t>
  </si>
  <si>
    <t>комп.части род.платы услуги банка            (5)</t>
  </si>
  <si>
    <t>комп.части род.платы                                    (5)</t>
  </si>
  <si>
    <t>итого 07011010000000611</t>
  </si>
  <si>
    <t>итого 07011010070900611</t>
  </si>
  <si>
    <t>итого 4</t>
  </si>
  <si>
    <t>итого 07011060000000612</t>
  </si>
  <si>
    <t>всего</t>
  </si>
  <si>
    <t>б/л город</t>
  </si>
  <si>
    <t>б/л край</t>
  </si>
  <si>
    <t>353000 заложено самостоятельно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</si>
</sst>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indexed="48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8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2"/>
      <name val="Arial"/>
      <family val="2"/>
      <charset val="204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1" xfId="0" applyFont="1" applyBorder="1" applyAlignment="1"/>
    <xf numFmtId="4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4" fontId="0" fillId="0" borderId="0" xfId="0" applyNumberFormat="1" applyFill="1"/>
    <xf numFmtId="0" fontId="0" fillId="0" borderId="0" xfId="0" applyFill="1"/>
    <xf numFmtId="9" fontId="0" fillId="0" borderId="0" xfId="0" applyNumberFormat="1" applyFill="1"/>
    <xf numFmtId="0" fontId="0" fillId="2" borderId="11" xfId="0" applyFill="1" applyBorder="1"/>
    <xf numFmtId="0" fontId="0" fillId="3" borderId="11" xfId="0" applyFill="1" applyBorder="1"/>
    <xf numFmtId="0" fontId="0" fillId="4" borderId="11" xfId="0" applyFill="1" applyBorder="1"/>
    <xf numFmtId="0" fontId="0" fillId="5" borderId="11" xfId="0" applyFill="1" applyBorder="1"/>
    <xf numFmtId="0" fontId="0" fillId="0" borderId="0" xfId="0" applyFill="1" applyBorder="1"/>
    <xf numFmtId="0" fontId="5" fillId="10" borderId="15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/>
    </xf>
    <xf numFmtId="43" fontId="0" fillId="2" borderId="15" xfId="1" applyFont="1" applyFill="1" applyBorder="1" applyAlignment="1">
      <alignment horizontal="center" wrapText="1"/>
    </xf>
    <xf numFmtId="0" fontId="0" fillId="6" borderId="15" xfId="0" applyFill="1" applyBorder="1" applyAlignment="1">
      <alignment horizontal="center" vertical="center" wrapText="1"/>
    </xf>
    <xf numFmtId="4" fontId="0" fillId="0" borderId="15" xfId="0" applyNumberFormat="1" applyFill="1" applyBorder="1"/>
    <xf numFmtId="0" fontId="0" fillId="0" borderId="15" xfId="0" applyFill="1" applyBorder="1"/>
    <xf numFmtId="2" fontId="0" fillId="0" borderId="15" xfId="0" applyNumberFormat="1" applyFill="1" applyBorder="1"/>
    <xf numFmtId="2" fontId="0" fillId="12" borderId="15" xfId="0" applyNumberFormat="1" applyFill="1" applyBorder="1"/>
    <xf numFmtId="4" fontId="6" fillId="9" borderId="16" xfId="0" applyNumberFormat="1" applyFont="1" applyFill="1" applyBorder="1" applyAlignment="1"/>
    <xf numFmtId="0" fontId="5" fillId="10" borderId="17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/>
    </xf>
    <xf numFmtId="43" fontId="0" fillId="2" borderId="17" xfId="1" applyFont="1" applyFill="1" applyBorder="1" applyAlignment="1">
      <alignment horizontal="center" wrapText="1"/>
    </xf>
    <xf numFmtId="0" fontId="0" fillId="6" borderId="17" xfId="0" applyFill="1" applyBorder="1" applyAlignment="1">
      <alignment horizontal="center" vertical="center" wrapText="1"/>
    </xf>
    <xf numFmtId="4" fontId="0" fillId="0" borderId="17" xfId="0" applyNumberFormat="1" applyFill="1" applyBorder="1"/>
    <xf numFmtId="0" fontId="0" fillId="0" borderId="17" xfId="0" applyFill="1" applyBorder="1"/>
    <xf numFmtId="2" fontId="0" fillId="0" borderId="17" xfId="0" applyNumberFormat="1" applyFill="1" applyBorder="1"/>
    <xf numFmtId="0" fontId="0" fillId="12" borderId="17" xfId="0" applyFill="1" applyBorder="1"/>
    <xf numFmtId="0" fontId="3" fillId="0" borderId="0" xfId="0" applyFont="1" applyAlignment="1">
      <alignment horizontal="center" wrapText="1"/>
    </xf>
    <xf numFmtId="43" fontId="0" fillId="6" borderId="17" xfId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/>
    <xf numFmtId="0" fontId="4" fillId="0" borderId="17" xfId="0" applyFont="1" applyFill="1" applyBorder="1"/>
    <xf numFmtId="0" fontId="5" fillId="11" borderId="9" xfId="0" applyFont="1" applyFill="1" applyBorder="1" applyAlignment="1">
      <alignment horizontal="center"/>
    </xf>
    <xf numFmtId="4" fontId="4" fillId="0" borderId="17" xfId="0" applyNumberFormat="1" applyFont="1" applyFill="1" applyBorder="1" applyAlignment="1"/>
    <xf numFmtId="4" fontId="7" fillId="0" borderId="17" xfId="0" applyNumberFormat="1" applyFont="1" applyFill="1" applyBorder="1" applyAlignment="1"/>
    <xf numFmtId="4" fontId="8" fillId="0" borderId="17" xfId="0" applyNumberFormat="1" applyFont="1" applyFill="1" applyBorder="1" applyAlignment="1"/>
    <xf numFmtId="2" fontId="7" fillId="0" borderId="17" xfId="0" applyNumberFormat="1" applyFont="1" applyFill="1" applyBorder="1" applyAlignment="1"/>
    <xf numFmtId="4" fontId="7" fillId="12" borderId="17" xfId="0" applyNumberFormat="1" applyFont="1" applyFill="1" applyBorder="1" applyAlignment="1"/>
    <xf numFmtId="2" fontId="9" fillId="0" borderId="0" xfId="0" applyNumberFormat="1" applyFont="1" applyFill="1"/>
    <xf numFmtId="2" fontId="5" fillId="0" borderId="0" xfId="0" applyNumberFormat="1" applyFont="1" applyFill="1"/>
    <xf numFmtId="2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6" borderId="0" xfId="0" applyFill="1"/>
    <xf numFmtId="0" fontId="5" fillId="11" borderId="20" xfId="0" applyFont="1" applyFill="1" applyBorder="1" applyAlignment="1">
      <alignment horizontal="center"/>
    </xf>
    <xf numFmtId="4" fontId="4" fillId="0" borderId="21" xfId="0" applyNumberFormat="1" applyFont="1" applyFill="1" applyBorder="1" applyAlignment="1"/>
    <xf numFmtId="4" fontId="7" fillId="0" borderId="21" xfId="0" applyNumberFormat="1" applyFont="1" applyFill="1" applyBorder="1" applyAlignment="1"/>
    <xf numFmtId="4" fontId="8" fillId="0" borderId="21" xfId="0" applyNumberFormat="1" applyFont="1" applyFill="1" applyBorder="1" applyAlignment="1"/>
    <xf numFmtId="4" fontId="7" fillId="12" borderId="21" xfId="0" applyNumberFormat="1" applyFont="1" applyFill="1" applyBorder="1" applyAlignment="1"/>
    <xf numFmtId="4" fontId="7" fillId="0" borderId="22" xfId="0" applyNumberFormat="1" applyFont="1" applyFill="1" applyBorder="1" applyAlignment="1"/>
    <xf numFmtId="4" fontId="6" fillId="9" borderId="23" xfId="0" applyNumberFormat="1" applyFont="1" applyFill="1" applyBorder="1" applyAlignment="1"/>
    <xf numFmtId="0" fontId="5" fillId="10" borderId="2" xfId="0" applyFont="1" applyFill="1" applyBorder="1" applyAlignment="1">
      <alignment horizontal="center"/>
    </xf>
    <xf numFmtId="4" fontId="4" fillId="10" borderId="7" xfId="0" applyNumberFormat="1" applyFont="1" applyFill="1" applyBorder="1" applyAlignment="1"/>
    <xf numFmtId="4" fontId="7" fillId="10" borderId="7" xfId="0" applyNumberFormat="1" applyFont="1" applyFill="1" applyBorder="1" applyAlignment="1"/>
    <xf numFmtId="4" fontId="8" fillId="10" borderId="7" xfId="0" applyNumberFormat="1" applyFont="1" applyFill="1" applyBorder="1" applyAlignment="1"/>
    <xf numFmtId="4" fontId="10" fillId="10" borderId="7" xfId="0" applyNumberFormat="1" applyFont="1" applyFill="1" applyBorder="1" applyAlignment="1"/>
    <xf numFmtId="0" fontId="0" fillId="10" borderId="17" xfId="0" applyFill="1" applyBorder="1"/>
    <xf numFmtId="4" fontId="7" fillId="10" borderId="5" xfId="0" applyNumberFormat="1" applyFont="1" applyFill="1" applyBorder="1" applyAlignment="1"/>
    <xf numFmtId="4" fontId="6" fillId="10" borderId="24" xfId="0" applyNumberFormat="1" applyFont="1" applyFill="1" applyBorder="1" applyAlignment="1"/>
    <xf numFmtId="4" fontId="0" fillId="10" borderId="0" xfId="0" applyNumberFormat="1" applyFill="1"/>
    <xf numFmtId="0" fontId="0" fillId="10" borderId="0" xfId="0" applyFill="1"/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4" fontId="8" fillId="0" borderId="4" xfId="0" applyNumberFormat="1" applyFont="1" applyFill="1" applyBorder="1" applyAlignment="1"/>
    <xf numFmtId="4" fontId="8" fillId="0" borderId="15" xfId="0" applyNumberFormat="1" applyFont="1" applyFill="1" applyBorder="1" applyAlignment="1"/>
    <xf numFmtId="4" fontId="8" fillId="12" borderId="4" xfId="0" applyNumberFormat="1" applyFont="1" applyFill="1" applyBorder="1" applyAlignment="1"/>
    <xf numFmtId="4" fontId="6" fillId="9" borderId="8" xfId="0" applyNumberFormat="1" applyFont="1" applyFill="1" applyBorder="1" applyAlignment="1"/>
    <xf numFmtId="2" fontId="11" fillId="0" borderId="0" xfId="0" applyNumberFormat="1" applyFont="1" applyFill="1"/>
    <xf numFmtId="2" fontId="0" fillId="0" borderId="0" xfId="0" applyNumberFormat="1" applyFill="1"/>
    <xf numFmtId="0" fontId="12" fillId="6" borderId="27" xfId="0" applyFont="1" applyFill="1" applyBorder="1"/>
    <xf numFmtId="4" fontId="9" fillId="13" borderId="17" xfId="0" applyNumberFormat="1" applyFont="1" applyFill="1" applyBorder="1" applyAlignment="1"/>
    <xf numFmtId="4" fontId="9" fillId="6" borderId="17" xfId="0" applyNumberFormat="1" applyFont="1" applyFill="1" applyBorder="1" applyAlignment="1"/>
    <xf numFmtId="4" fontId="9" fillId="0" borderId="17" xfId="0" applyNumberFormat="1" applyFont="1" applyFill="1" applyBorder="1" applyAlignment="1"/>
    <xf numFmtId="4" fontId="9" fillId="5" borderId="17" xfId="0" applyNumberFormat="1" applyFont="1" applyFill="1" applyBorder="1" applyAlignment="1">
      <alignment horizontal="left"/>
    </xf>
    <xf numFmtId="4" fontId="12" fillId="0" borderId="17" xfId="0" applyNumberFormat="1" applyFont="1" applyFill="1" applyBorder="1" applyAlignment="1"/>
    <xf numFmtId="4" fontId="7" fillId="0" borderId="28" xfId="0" applyNumberFormat="1" applyFont="1" applyFill="1" applyBorder="1" applyAlignment="1"/>
    <xf numFmtId="4" fontId="13" fillId="9" borderId="29" xfId="0" applyNumberFormat="1" applyFont="1" applyFill="1" applyBorder="1" applyAlignment="1"/>
    <xf numFmtId="4" fontId="9" fillId="2" borderId="17" xfId="0" applyNumberFormat="1" applyFont="1" applyFill="1" applyBorder="1" applyAlignment="1"/>
    <xf numFmtId="0" fontId="11" fillId="0" borderId="0" xfId="0" applyFont="1" applyFill="1"/>
    <xf numFmtId="0" fontId="12" fillId="6" borderId="27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9" fillId="0" borderId="20" xfId="0" applyFont="1" applyBorder="1"/>
    <xf numFmtId="0" fontId="14" fillId="10" borderId="17" xfId="0" applyFont="1" applyFill="1" applyBorder="1" applyAlignment="1"/>
    <xf numFmtId="4" fontId="9" fillId="7" borderId="17" xfId="0" applyNumberFormat="1" applyFont="1" applyFill="1" applyBorder="1" applyAlignment="1">
      <alignment horizontal="left"/>
    </xf>
    <xf numFmtId="0" fontId="5" fillId="11" borderId="27" xfId="0" applyFont="1" applyFill="1" applyBorder="1" applyAlignment="1">
      <alignment horizontal="center"/>
    </xf>
    <xf numFmtId="4" fontId="9" fillId="8" borderId="17" xfId="0" applyNumberFormat="1" applyFont="1" applyFill="1" applyBorder="1" applyAlignment="1">
      <alignment horizontal="left"/>
    </xf>
    <xf numFmtId="4" fontId="4" fillId="5" borderId="17" xfId="0" applyNumberFormat="1" applyFont="1" applyFill="1" applyBorder="1" applyAlignment="1">
      <alignment horizontal="right"/>
    </xf>
    <xf numFmtId="4" fontId="6" fillId="9" borderId="29" xfId="0" applyNumberFormat="1" applyFont="1" applyFill="1" applyBorder="1" applyAlignment="1"/>
    <xf numFmtId="0" fontId="15" fillId="0" borderId="30" xfId="0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horizontal="left"/>
    </xf>
    <xf numFmtId="4" fontId="13" fillId="0" borderId="17" xfId="0" applyNumberFormat="1" applyFont="1" applyFill="1" applyBorder="1" applyAlignment="1"/>
    <xf numFmtId="0" fontId="15" fillId="0" borderId="32" xfId="0" applyFont="1" applyFill="1" applyBorder="1" applyAlignment="1">
      <alignment horizontal="right"/>
    </xf>
    <xf numFmtId="4" fontId="9" fillId="8" borderId="11" xfId="0" applyNumberFormat="1" applyFont="1" applyFill="1" applyBorder="1" applyAlignment="1">
      <alignment horizontal="left"/>
    </xf>
    <xf numFmtId="4" fontId="7" fillId="0" borderId="11" xfId="0" applyNumberFormat="1" applyFont="1" applyFill="1" applyBorder="1" applyAlignment="1"/>
    <xf numFmtId="4" fontId="13" fillId="0" borderId="11" xfId="0" applyNumberFormat="1" applyFont="1" applyFill="1" applyBorder="1" applyAlignment="1"/>
    <xf numFmtId="4" fontId="7" fillId="12" borderId="11" xfId="0" applyNumberFormat="1" applyFont="1" applyFill="1" applyBorder="1" applyAlignment="1"/>
    <xf numFmtId="4" fontId="7" fillId="0" borderId="33" xfId="0" applyNumberFormat="1" applyFont="1" applyFill="1" applyBorder="1" applyAlignment="1"/>
    <xf numFmtId="4" fontId="13" fillId="9" borderId="14" xfId="0" applyNumberFormat="1" applyFont="1" applyFill="1" applyBorder="1" applyAlignment="1"/>
    <xf numFmtId="4" fontId="9" fillId="8" borderId="4" xfId="0" applyNumberFormat="1" applyFont="1" applyFill="1" applyBorder="1" applyAlignment="1">
      <alignment horizontal="left"/>
    </xf>
    <xf numFmtId="4" fontId="16" fillId="9" borderId="29" xfId="0" applyNumberFormat="1" applyFont="1" applyFill="1" applyBorder="1" applyAlignment="1"/>
    <xf numFmtId="0" fontId="5" fillId="0" borderId="0" xfId="0" applyFont="1" applyFill="1"/>
    <xf numFmtId="0" fontId="12" fillId="0" borderId="27" xfId="0" applyFont="1" applyFill="1" applyBorder="1" applyAlignment="1">
      <alignment horizontal="left"/>
    </xf>
    <xf numFmtId="4" fontId="9" fillId="5" borderId="17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/>
    <xf numFmtId="4" fontId="16" fillId="0" borderId="11" xfId="0" applyNumberFormat="1" applyFont="1" applyFill="1" applyBorder="1" applyAlignment="1"/>
    <xf numFmtId="4" fontId="6" fillId="9" borderId="14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9" fillId="8" borderId="19" xfId="0" applyNumberFormat="1" applyFont="1" applyFill="1" applyBorder="1" applyAlignment="1">
      <alignment horizontal="left"/>
    </xf>
    <xf numFmtId="4" fontId="7" fillId="0" borderId="19" xfId="0" applyNumberFormat="1" applyFont="1" applyFill="1" applyBorder="1" applyAlignment="1"/>
    <xf numFmtId="4" fontId="8" fillId="0" borderId="19" xfId="0" applyNumberFormat="1" applyFont="1" applyFill="1" applyBorder="1" applyAlignment="1"/>
    <xf numFmtId="4" fontId="7" fillId="12" borderId="19" xfId="0" applyNumberFormat="1" applyFont="1" applyFill="1" applyBorder="1" applyAlignment="1"/>
    <xf numFmtId="4" fontId="6" fillId="9" borderId="35" xfId="0" applyNumberFormat="1" applyFont="1" applyFill="1" applyBorder="1" applyAlignment="1"/>
    <xf numFmtId="0" fontId="5" fillId="11" borderId="2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4" fontId="9" fillId="8" borderId="7" xfId="0" applyNumberFormat="1" applyFont="1" applyFill="1" applyBorder="1" applyAlignment="1">
      <alignment horizontal="left"/>
    </xf>
    <xf numFmtId="4" fontId="7" fillId="0" borderId="7" xfId="0" applyNumberFormat="1" applyFont="1" applyFill="1" applyBorder="1" applyAlignment="1"/>
    <xf numFmtId="4" fontId="7" fillId="12" borderId="7" xfId="0" applyNumberFormat="1" applyFont="1" applyFill="1" applyBorder="1" applyAlignment="1"/>
    <xf numFmtId="4" fontId="7" fillId="0" borderId="5" xfId="0" applyNumberFormat="1" applyFont="1" applyFill="1" applyBorder="1" applyAlignment="1"/>
    <xf numFmtId="4" fontId="6" fillId="9" borderId="24" xfId="0" applyNumberFormat="1" applyFont="1" applyFill="1" applyBorder="1" applyAlignment="1"/>
    <xf numFmtId="0" fontId="5" fillId="11" borderId="17" xfId="0" applyFont="1" applyFill="1" applyBorder="1" applyAlignment="1">
      <alignment horizontal="center"/>
    </xf>
    <xf numFmtId="4" fontId="6" fillId="9" borderId="17" xfId="0" applyNumberFormat="1" applyFont="1" applyFill="1" applyBorder="1" applyAlignment="1"/>
    <xf numFmtId="4" fontId="9" fillId="8" borderId="15" xfId="0" applyNumberFormat="1" applyFont="1" applyFill="1" applyBorder="1" applyAlignment="1">
      <alignment horizontal="left"/>
    </xf>
    <xf numFmtId="4" fontId="8" fillId="12" borderId="15" xfId="0" applyNumberFormat="1" applyFont="1" applyFill="1" applyBorder="1" applyAlignment="1"/>
    <xf numFmtId="4" fontId="6" fillId="9" borderId="36" xfId="0" applyNumberFormat="1" applyFont="1" applyFill="1" applyBorder="1" applyAlignment="1"/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4" fontId="4" fillId="7" borderId="17" xfId="0" applyNumberFormat="1" applyFont="1" applyFill="1" applyBorder="1" applyAlignment="1">
      <alignment horizontal="left"/>
    </xf>
    <xf numFmtId="0" fontId="7" fillId="0" borderId="0" xfId="0" applyFont="1" applyFill="1"/>
    <xf numFmtId="2" fontId="7" fillId="0" borderId="0" xfId="0" applyNumberFormat="1" applyFont="1" applyFill="1"/>
    <xf numFmtId="0" fontId="7" fillId="0" borderId="20" xfId="0" applyFont="1" applyFill="1" applyBorder="1" applyAlignment="1">
      <alignment horizontal="left"/>
    </xf>
    <xf numFmtId="4" fontId="4" fillId="7" borderId="37" xfId="0" applyNumberFormat="1" applyFont="1" applyFill="1" applyBorder="1" applyAlignment="1">
      <alignment horizontal="left"/>
    </xf>
    <xf numFmtId="4" fontId="7" fillId="0" borderId="37" xfId="0" applyNumberFormat="1" applyFont="1" applyFill="1" applyBorder="1" applyAlignment="1"/>
    <xf numFmtId="4" fontId="7" fillId="12" borderId="37" xfId="0" applyNumberFormat="1" applyFont="1" applyFill="1" applyBorder="1" applyAlignment="1"/>
    <xf numFmtId="4" fontId="16" fillId="9" borderId="38" xfId="0" applyNumberFormat="1" applyFont="1" applyFill="1" applyBorder="1" applyAlignment="1"/>
    <xf numFmtId="0" fontId="7" fillId="0" borderId="17" xfId="0" applyFont="1" applyFill="1" applyBorder="1" applyAlignment="1">
      <alignment horizontal="left"/>
    </xf>
    <xf numFmtId="4" fontId="16" fillId="9" borderId="17" xfId="0" applyNumberFormat="1" applyFont="1" applyFill="1" applyBorder="1" applyAlignment="1"/>
    <xf numFmtId="4" fontId="4" fillId="2" borderId="4" xfId="0" applyNumberFormat="1" applyFont="1" applyFill="1" applyBorder="1"/>
    <xf numFmtId="4" fontId="4" fillId="0" borderId="4" xfId="0" applyNumberFormat="1" applyFont="1" applyFill="1" applyBorder="1"/>
    <xf numFmtId="4" fontId="4" fillId="7" borderId="4" xfId="0" applyNumberFormat="1" applyFont="1" applyFill="1" applyBorder="1"/>
    <xf numFmtId="4" fontId="4" fillId="8" borderId="7" xfId="0" applyNumberFormat="1" applyFont="1" applyFill="1" applyBorder="1"/>
    <xf numFmtId="4" fontId="4" fillId="5" borderId="4" xfId="0" applyNumberFormat="1" applyFont="1" applyFill="1" applyBorder="1"/>
    <xf numFmtId="4" fontId="7" fillId="0" borderId="4" xfId="0" applyNumberFormat="1" applyFont="1" applyFill="1" applyBorder="1"/>
    <xf numFmtId="4" fontId="7" fillId="12" borderId="4" xfId="0" applyNumberFormat="1" applyFont="1" applyFill="1" applyBorder="1"/>
    <xf numFmtId="4" fontId="6" fillId="9" borderId="8" xfId="0" applyNumberFormat="1" applyFont="1" applyFill="1" applyBorder="1"/>
    <xf numFmtId="4" fontId="7" fillId="0" borderId="0" xfId="0" applyNumberFormat="1" applyFont="1" applyFill="1"/>
    <xf numFmtId="4" fontId="4" fillId="2" borderId="17" xfId="0" applyNumberFormat="1" applyFont="1" applyFill="1" applyBorder="1"/>
    <xf numFmtId="4" fontId="4" fillId="8" borderId="17" xfId="0" applyNumberFormat="1" applyFont="1" applyFill="1" applyBorder="1"/>
    <xf numFmtId="4" fontId="7" fillId="0" borderId="17" xfId="0" applyNumberFormat="1" applyFont="1" applyFill="1" applyBorder="1"/>
    <xf numFmtId="4" fontId="7" fillId="12" borderId="17" xfId="0" applyNumberFormat="1" applyFont="1" applyFill="1" applyBorder="1"/>
    <xf numFmtId="4" fontId="16" fillId="9" borderId="29" xfId="0" applyNumberFormat="1" applyFont="1" applyFill="1" applyBorder="1"/>
    <xf numFmtId="0" fontId="5" fillId="11" borderId="39" xfId="0" applyFont="1" applyFill="1" applyBorder="1" applyAlignment="1">
      <alignment horizontal="center"/>
    </xf>
    <xf numFmtId="0" fontId="5" fillId="11" borderId="40" xfId="0" applyFont="1" applyFill="1" applyBorder="1" applyAlignment="1">
      <alignment horizontal="center"/>
    </xf>
    <xf numFmtId="4" fontId="8" fillId="2" borderId="19" xfId="0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left"/>
    </xf>
    <xf numFmtId="4" fontId="4" fillId="0" borderId="19" xfId="0" applyNumberFormat="1" applyFont="1" applyFill="1" applyBorder="1" applyAlignment="1">
      <alignment horizontal="left"/>
    </xf>
    <xf numFmtId="4" fontId="4" fillId="0" borderId="19" xfId="0" applyNumberFormat="1" applyFont="1" applyFill="1" applyBorder="1" applyAlignment="1">
      <alignment horizontal="right"/>
    </xf>
    <xf numFmtId="4" fontId="4" fillId="7" borderId="19" xfId="0" applyNumberFormat="1" applyFont="1" applyFill="1" applyBorder="1"/>
    <xf numFmtId="4" fontId="4" fillId="8" borderId="19" xfId="0" applyNumberFormat="1" applyFont="1" applyFill="1" applyBorder="1"/>
    <xf numFmtId="4" fontId="4" fillId="5" borderId="19" xfId="0" applyNumberFormat="1" applyFont="1" applyFill="1" applyBorder="1"/>
    <xf numFmtId="4" fontId="18" fillId="0" borderId="19" xfId="0" applyNumberFormat="1" applyFont="1" applyFill="1" applyBorder="1" applyAlignment="1">
      <alignment horizontal="left"/>
    </xf>
    <xf numFmtId="4" fontId="8" fillId="0" borderId="19" xfId="0" applyNumberFormat="1" applyFont="1" applyFill="1" applyBorder="1" applyAlignment="1">
      <alignment horizontal="right"/>
    </xf>
    <xf numFmtId="4" fontId="16" fillId="0" borderId="19" xfId="0" applyNumberFormat="1" applyFont="1" applyFill="1" applyBorder="1" applyAlignment="1">
      <alignment horizontal="left"/>
    </xf>
    <xf numFmtId="4" fontId="18" fillId="0" borderId="19" xfId="0" applyNumberFormat="1" applyFont="1" applyFill="1" applyBorder="1" applyAlignment="1">
      <alignment horizontal="right"/>
    </xf>
    <xf numFmtId="4" fontId="18" fillId="12" borderId="19" xfId="0" applyNumberFormat="1" applyFont="1" applyFill="1" applyBorder="1" applyAlignment="1">
      <alignment horizontal="left"/>
    </xf>
    <xf numFmtId="4" fontId="6" fillId="9" borderId="35" xfId="0" applyNumberFormat="1" applyFont="1" applyFill="1" applyBorder="1"/>
    <xf numFmtId="4" fontId="4" fillId="2" borderId="19" xfId="0" applyNumberFormat="1" applyFont="1" applyFill="1" applyBorder="1"/>
    <xf numFmtId="4" fontId="4" fillId="0" borderId="19" xfId="0" applyNumberFormat="1" applyFont="1" applyBorder="1"/>
    <xf numFmtId="4" fontId="4" fillId="0" borderId="19" xfId="0" applyNumberFormat="1" applyFont="1" applyFill="1" applyBorder="1"/>
    <xf numFmtId="4" fontId="7" fillId="0" borderId="19" xfId="0" applyNumberFormat="1" applyFont="1" applyFill="1" applyBorder="1"/>
    <xf numFmtId="4" fontId="8" fillId="0" borderId="19" xfId="0" applyNumberFormat="1" applyFont="1" applyFill="1" applyBorder="1"/>
    <xf numFmtId="4" fontId="16" fillId="0" borderId="19" xfId="0" applyNumberFormat="1" applyFont="1" applyFill="1" applyBorder="1"/>
    <xf numFmtId="4" fontId="7" fillId="12" borderId="19" xfId="0" applyNumberFormat="1" applyFont="1" applyFill="1" applyBorder="1"/>
    <xf numFmtId="0" fontId="5" fillId="11" borderId="41" xfId="0" applyFont="1" applyFill="1" applyBorder="1" applyAlignment="1">
      <alignment horizontal="center"/>
    </xf>
    <xf numFmtId="0" fontId="5" fillId="11" borderId="42" xfId="0" applyFont="1" applyFill="1" applyBorder="1" applyAlignment="1">
      <alignment horizontal="center"/>
    </xf>
    <xf numFmtId="4" fontId="4" fillId="0" borderId="17" xfId="0" applyNumberFormat="1" applyFont="1" applyBorder="1"/>
    <xf numFmtId="4" fontId="4" fillId="7" borderId="17" xfId="0" applyNumberFormat="1" applyFont="1" applyFill="1" applyBorder="1"/>
    <xf numFmtId="4" fontId="4" fillId="5" borderId="17" xfId="0" applyNumberFormat="1" applyFont="1" applyFill="1" applyBorder="1"/>
    <xf numFmtId="4" fontId="6" fillId="9" borderId="29" xfId="0" applyNumberFormat="1" applyFont="1" applyFill="1" applyBorder="1"/>
    <xf numFmtId="0" fontId="5" fillId="10" borderId="42" xfId="0" applyFont="1" applyFill="1" applyBorder="1" applyAlignment="1">
      <alignment horizontal="center"/>
    </xf>
    <xf numFmtId="4" fontId="4" fillId="2" borderId="37" xfId="0" applyNumberFormat="1" applyFont="1" applyFill="1" applyBorder="1"/>
    <xf numFmtId="4" fontId="4" fillId="0" borderId="37" xfId="0" applyNumberFormat="1" applyFont="1" applyBorder="1"/>
    <xf numFmtId="4" fontId="4" fillId="0" borderId="37" xfId="0" applyNumberFormat="1" applyFont="1" applyFill="1" applyBorder="1"/>
    <xf numFmtId="4" fontId="4" fillId="7" borderId="37" xfId="0" applyNumberFormat="1" applyFont="1" applyFill="1" applyBorder="1"/>
    <xf numFmtId="4" fontId="4" fillId="8" borderId="37" xfId="0" applyNumberFormat="1" applyFont="1" applyFill="1" applyBorder="1"/>
    <xf numFmtId="4" fontId="7" fillId="0" borderId="37" xfId="0" applyNumberFormat="1" applyFont="1" applyFill="1" applyBorder="1"/>
    <xf numFmtId="4" fontId="7" fillId="9" borderId="38" xfId="0" applyNumberFormat="1" applyFont="1" applyFill="1" applyBorder="1"/>
    <xf numFmtId="0" fontId="5" fillId="10" borderId="17" xfId="0" applyFont="1" applyFill="1" applyBorder="1" applyAlignment="1">
      <alignment horizontal="center"/>
    </xf>
    <xf numFmtId="4" fontId="4" fillId="0" borderId="21" xfId="0" applyNumberFormat="1" applyFont="1" applyBorder="1"/>
    <xf numFmtId="4" fontId="4" fillId="0" borderId="21" xfId="0" applyNumberFormat="1" applyFont="1" applyFill="1" applyBorder="1"/>
    <xf numFmtId="0" fontId="5" fillId="10" borderId="43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4" fontId="4" fillId="2" borderId="13" xfId="0" applyNumberFormat="1" applyFont="1" applyFill="1" applyBorder="1"/>
    <xf numFmtId="4" fontId="4" fillId="0" borderId="13" xfId="0" applyNumberFormat="1" applyFont="1" applyBorder="1"/>
    <xf numFmtId="4" fontId="4" fillId="0" borderId="13" xfId="0" applyNumberFormat="1" applyFont="1" applyFill="1" applyBorder="1"/>
    <xf numFmtId="4" fontId="7" fillId="0" borderId="13" xfId="0" applyNumberFormat="1" applyFont="1" applyFill="1" applyBorder="1"/>
    <xf numFmtId="0" fontId="5" fillId="10" borderId="43" xfId="0" applyFont="1" applyFill="1" applyBorder="1" applyAlignment="1">
      <alignment horizontal="left"/>
    </xf>
    <xf numFmtId="4" fontId="7" fillId="12" borderId="13" xfId="0" applyNumberFormat="1" applyFont="1" applyFill="1" applyBorder="1"/>
    <xf numFmtId="4" fontId="7" fillId="9" borderId="23" xfId="0" applyNumberFormat="1" applyFont="1" applyFill="1" applyBorder="1"/>
    <xf numFmtId="0" fontId="5" fillId="10" borderId="39" xfId="0" applyFont="1" applyFill="1" applyBorder="1" applyAlignment="1">
      <alignment horizontal="center"/>
    </xf>
    <xf numFmtId="4" fontId="4" fillId="6" borderId="19" xfId="0" applyNumberFormat="1" applyFont="1" applyFill="1" applyBorder="1"/>
    <xf numFmtId="4" fontId="7" fillId="0" borderId="44" xfId="0" applyNumberFormat="1" applyFont="1" applyFill="1" applyBorder="1"/>
    <xf numFmtId="0" fontId="4" fillId="0" borderId="34" xfId="0" applyFont="1" applyBorder="1"/>
    <xf numFmtId="0" fontId="19" fillId="0" borderId="17" xfId="0" applyFont="1" applyBorder="1"/>
    <xf numFmtId="4" fontId="19" fillId="0" borderId="17" xfId="0" applyNumberFormat="1" applyFont="1" applyBorder="1"/>
    <xf numFmtId="0" fontId="0" fillId="0" borderId="17" xfId="0" applyBorder="1"/>
    <xf numFmtId="0" fontId="4" fillId="0" borderId="45" xfId="0" applyFont="1" applyBorder="1"/>
    <xf numFmtId="0" fontId="19" fillId="0" borderId="37" xfId="0" applyFont="1" applyBorder="1"/>
    <xf numFmtId="0" fontId="4" fillId="0" borderId="20" xfId="0" applyFont="1" applyBorder="1"/>
    <xf numFmtId="4" fontId="0" fillId="0" borderId="17" xfId="0" applyNumberFormat="1" applyBorder="1"/>
    <xf numFmtId="4" fontId="0" fillId="0" borderId="0" xfId="0" applyNumberFormat="1"/>
    <xf numFmtId="0" fontId="4" fillId="14" borderId="0" xfId="0" applyFont="1" applyFill="1"/>
    <xf numFmtId="0" fontId="0" fillId="14" borderId="0" xfId="0" applyFill="1"/>
    <xf numFmtId="0" fontId="22" fillId="0" borderId="1" xfId="0" applyFont="1" applyBorder="1" applyAlignment="1"/>
    <xf numFmtId="0" fontId="0" fillId="5" borderId="4" xfId="0" applyFill="1" applyBorder="1" applyAlignment="1">
      <alignment horizontal="center"/>
    </xf>
    <xf numFmtId="0" fontId="0" fillId="9" borderId="8" xfId="0" applyFill="1" applyBorder="1" applyAlignment="1">
      <alignment horizontal="center" wrapText="1"/>
    </xf>
    <xf numFmtId="0" fontId="0" fillId="9" borderId="14" xfId="0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7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7" borderId="13" xfId="0" applyNumberFormat="1" applyFont="1" applyFill="1" applyBorder="1" applyAlignment="1"/>
    <xf numFmtId="4" fontId="23" fillId="8" borderId="13" xfId="0" applyNumberFormat="1" applyFont="1" applyFill="1" applyBorder="1" applyAlignment="1"/>
    <xf numFmtId="4" fontId="23" fillId="5" borderId="13" xfId="0" applyNumberFormat="1" applyFont="1" applyFill="1" applyBorder="1" applyAlignment="1"/>
    <xf numFmtId="4" fontId="23" fillId="2" borderId="13" xfId="0" applyNumberFormat="1" applyFont="1" applyFill="1" applyBorder="1" applyAlignment="1"/>
    <xf numFmtId="4" fontId="23" fillId="6" borderId="17" xfId="0" applyNumberFormat="1" applyFont="1" applyFill="1" applyBorder="1" applyAlignment="1"/>
    <xf numFmtId="4" fontId="23" fillId="0" borderId="17" xfId="0" applyNumberFormat="1" applyFont="1" applyFill="1" applyBorder="1" applyAlignment="1"/>
    <xf numFmtId="4" fontId="23" fillId="5" borderId="19" xfId="0" applyNumberFormat="1" applyFont="1" applyFill="1" applyBorder="1" applyAlignment="1"/>
    <xf numFmtId="0" fontId="5" fillId="11" borderId="0" xfId="0" applyFont="1" applyFill="1" applyBorder="1" applyAlignment="1">
      <alignment horizontal="center"/>
    </xf>
    <xf numFmtId="4" fontId="23" fillId="2" borderId="21" xfId="0" applyNumberFormat="1" applyFont="1" applyFill="1" applyBorder="1" applyAlignment="1"/>
    <xf numFmtId="4" fontId="23" fillId="6" borderId="21" xfId="0" applyNumberFormat="1" applyFont="1" applyFill="1" applyBorder="1" applyAlignment="1"/>
    <xf numFmtId="4" fontId="23" fillId="0" borderId="21" xfId="0" applyNumberFormat="1" applyFont="1" applyFill="1" applyBorder="1" applyAlignment="1"/>
    <xf numFmtId="4" fontId="23" fillId="8" borderId="19" xfId="0" applyNumberFormat="1" applyFont="1" applyFill="1" applyBorder="1" applyAlignment="1"/>
    <xf numFmtId="0" fontId="5" fillId="10" borderId="6" xfId="0" applyFont="1" applyFill="1" applyBorder="1" applyAlignment="1">
      <alignment horizontal="center"/>
    </xf>
    <xf numFmtId="4" fontId="23" fillId="10" borderId="7" xfId="0" applyNumberFormat="1" applyFont="1" applyFill="1" applyBorder="1" applyAlignment="1"/>
    <xf numFmtId="4" fontId="23" fillId="10" borderId="21" xfId="0" applyNumberFormat="1" applyFont="1" applyFill="1" applyBorder="1" applyAlignment="1"/>
    <xf numFmtId="4" fontId="23" fillId="2" borderId="4" xfId="0" applyNumberFormat="1" applyFont="1" applyFill="1" applyBorder="1" applyAlignment="1"/>
    <xf numFmtId="4" fontId="23" fillId="6" borderId="4" xfId="0" applyNumberFormat="1" applyFont="1" applyFill="1" applyBorder="1" applyAlignment="1"/>
    <xf numFmtId="4" fontId="23" fillId="7" borderId="4" xfId="0" applyNumberFormat="1" applyFont="1" applyFill="1" applyBorder="1" applyAlignment="1"/>
    <xf numFmtId="4" fontId="23" fillId="8" borderId="4" xfId="0" applyNumberFormat="1" applyFont="1" applyFill="1" applyBorder="1" applyAlignment="1"/>
    <xf numFmtId="4" fontId="23" fillId="5" borderId="4" xfId="0" applyNumberFormat="1" applyFont="1" applyFill="1" applyBorder="1" applyAlignment="1"/>
    <xf numFmtId="0" fontId="12" fillId="6" borderId="46" xfId="0" applyFont="1" applyFill="1" applyBorder="1"/>
    <xf numFmtId="0" fontId="12" fillId="6" borderId="46" xfId="0" applyFont="1" applyFill="1" applyBorder="1" applyAlignment="1">
      <alignment wrapText="1"/>
    </xf>
    <xf numFmtId="0" fontId="9" fillId="0" borderId="0" xfId="0" applyFont="1" applyBorder="1"/>
    <xf numFmtId="0" fontId="5" fillId="11" borderId="46" xfId="0" applyFont="1" applyFill="1" applyBorder="1" applyAlignment="1">
      <alignment horizontal="center"/>
    </xf>
    <xf numFmtId="4" fontId="23" fillId="2" borderId="17" xfId="0" applyNumberFormat="1" applyFont="1" applyFill="1" applyBorder="1" applyAlignment="1"/>
    <xf numFmtId="0" fontId="15" fillId="0" borderId="31" xfId="0" applyFont="1" applyFill="1" applyBorder="1" applyAlignment="1">
      <alignment horizontal="right"/>
    </xf>
    <xf numFmtId="4" fontId="23" fillId="5" borderId="17" xfId="0" applyNumberFormat="1" applyFont="1" applyFill="1" applyBorder="1" applyAlignment="1">
      <alignment horizontal="left"/>
    </xf>
    <xf numFmtId="0" fontId="15" fillId="0" borderId="47" xfId="0" applyFont="1" applyFill="1" applyBorder="1" applyAlignment="1">
      <alignment horizontal="right"/>
    </xf>
    <xf numFmtId="4" fontId="23" fillId="2" borderId="11" xfId="0" applyNumberFormat="1" applyFont="1" applyFill="1" applyBorder="1" applyAlignment="1"/>
    <xf numFmtId="4" fontId="23" fillId="6" borderId="11" xfId="0" applyNumberFormat="1" applyFont="1" applyFill="1" applyBorder="1" applyAlignment="1"/>
    <xf numFmtId="4" fontId="23" fillId="0" borderId="11" xfId="0" applyNumberFormat="1" applyFont="1" applyFill="1" applyBorder="1" applyAlignment="1"/>
    <xf numFmtId="4" fontId="23" fillId="5" borderId="11" xfId="0" applyNumberFormat="1" applyFont="1" applyFill="1" applyBorder="1" applyAlignment="1">
      <alignment horizontal="left"/>
    </xf>
    <xf numFmtId="4" fontId="23" fillId="0" borderId="4" xfId="0" applyNumberFormat="1" applyFont="1" applyFill="1" applyBorder="1" applyAlignment="1"/>
    <xf numFmtId="0" fontId="17" fillId="0" borderId="46" xfId="0" applyFont="1" applyFill="1" applyBorder="1" applyAlignment="1">
      <alignment horizontal="center"/>
    </xf>
    <xf numFmtId="4" fontId="9" fillId="7" borderId="11" xfId="0" applyNumberFormat="1" applyFont="1" applyFill="1" applyBorder="1" applyAlignment="1">
      <alignment horizontal="right"/>
    </xf>
    <xf numFmtId="4" fontId="23" fillId="5" borderId="11" xfId="0" applyNumberFormat="1" applyFont="1" applyFill="1" applyBorder="1" applyAlignment="1">
      <alignment horizontal="right"/>
    </xf>
    <xf numFmtId="0" fontId="5" fillId="11" borderId="34" xfId="0" applyFont="1" applyFill="1" applyBorder="1" applyAlignment="1">
      <alignment horizontal="center"/>
    </xf>
    <xf numFmtId="4" fontId="23" fillId="2" borderId="19" xfId="0" applyNumberFormat="1" applyFont="1" applyFill="1" applyBorder="1" applyAlignment="1"/>
    <xf numFmtId="4" fontId="23" fillId="0" borderId="19" xfId="0" applyNumberFormat="1" applyFont="1" applyFill="1" applyBorder="1" applyAlignment="1"/>
    <xf numFmtId="4" fontId="23" fillId="6" borderId="19" xfId="0" applyNumberFormat="1" applyFont="1" applyFill="1" applyBorder="1" applyAlignment="1"/>
    <xf numFmtId="4" fontId="23" fillId="7" borderId="19" xfId="0" applyNumberFormat="1" applyFont="1" applyFill="1" applyBorder="1" applyAlignment="1"/>
    <xf numFmtId="4" fontId="23" fillId="2" borderId="7" xfId="0" applyNumberFormat="1" applyFont="1" applyFill="1" applyBorder="1" applyAlignment="1"/>
    <xf numFmtId="4" fontId="23" fillId="6" borderId="7" xfId="0" applyNumberFormat="1" applyFont="1" applyFill="1" applyBorder="1" applyAlignment="1"/>
    <xf numFmtId="4" fontId="23" fillId="0" borderId="7" xfId="0" applyNumberFormat="1" applyFont="1" applyFill="1" applyBorder="1" applyAlignment="1"/>
    <xf numFmtId="4" fontId="23" fillId="7" borderId="7" xfId="0" applyNumberFormat="1" applyFont="1" applyFill="1" applyBorder="1" applyAlignment="1"/>
    <xf numFmtId="4" fontId="23" fillId="5" borderId="7" xfId="0" applyNumberFormat="1" applyFont="1" applyFill="1" applyBorder="1" applyAlignment="1"/>
    <xf numFmtId="4" fontId="23" fillId="7" borderId="17" xfId="0" applyNumberFormat="1" applyFont="1" applyFill="1" applyBorder="1" applyAlignment="1"/>
    <xf numFmtId="4" fontId="23" fillId="5" borderId="17" xfId="0" applyNumberFormat="1" applyFont="1" applyFill="1" applyBorder="1" applyAlignment="1"/>
    <xf numFmtId="0" fontId="5" fillId="11" borderId="30" xfId="0" applyFont="1" applyFill="1" applyBorder="1" applyAlignment="1">
      <alignment horizontal="center"/>
    </xf>
    <xf numFmtId="0" fontId="5" fillId="11" borderId="31" xfId="0" applyFont="1" applyFill="1" applyBorder="1" applyAlignment="1">
      <alignment horizontal="center"/>
    </xf>
    <xf numFmtId="4" fontId="23" fillId="2" borderId="15" xfId="0" applyNumberFormat="1" applyFont="1" applyFill="1" applyBorder="1" applyAlignment="1"/>
    <xf numFmtId="4" fontId="23" fillId="6" borderId="15" xfId="0" applyNumberFormat="1" applyFont="1" applyFill="1" applyBorder="1" applyAlignment="1"/>
    <xf numFmtId="4" fontId="23" fillId="7" borderId="15" xfId="0" applyNumberFormat="1" applyFont="1" applyFill="1" applyBorder="1" applyAlignment="1"/>
    <xf numFmtId="4" fontId="23" fillId="5" borderId="15" xfId="0" applyNumberFormat="1" applyFont="1" applyFill="1" applyBorder="1" applyAlignment="1"/>
    <xf numFmtId="0" fontId="7" fillId="0" borderId="0" xfId="0" applyFont="1" applyFill="1" applyBorder="1" applyAlignment="1">
      <alignment horizontal="left"/>
    </xf>
    <xf numFmtId="4" fontId="23" fillId="2" borderId="37" xfId="0" applyNumberFormat="1" applyFont="1" applyFill="1" applyBorder="1" applyAlignment="1"/>
    <xf numFmtId="4" fontId="23" fillId="0" borderId="37" xfId="0" applyNumberFormat="1" applyFont="1" applyFill="1" applyBorder="1" applyAlignment="1"/>
    <xf numFmtId="4" fontId="23" fillId="5" borderId="37" xfId="0" applyNumberFormat="1" applyFont="1" applyFill="1" applyBorder="1" applyAlignment="1">
      <alignment horizontal="left"/>
    </xf>
    <xf numFmtId="0" fontId="0" fillId="15" borderId="0" xfId="0" applyFill="1"/>
    <xf numFmtId="0" fontId="4" fillId="15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W75"/>
  <sheetViews>
    <sheetView tabSelected="1" workbookViewId="0">
      <selection activeCell="AV26" sqref="AV26"/>
    </sheetView>
  </sheetViews>
  <sheetFormatPr defaultRowHeight="15" x14ac:dyDescent="0.25"/>
  <cols>
    <col min="1" max="1" width="48.42578125" customWidth="1"/>
    <col min="2" max="2" width="11.7109375" customWidth="1"/>
    <col min="3" max="3" width="18.42578125" hidden="1" customWidth="1"/>
    <col min="4" max="4" width="14.7109375" hidden="1" customWidth="1"/>
    <col min="5" max="5" width="13.140625" hidden="1" customWidth="1"/>
    <col min="6" max="6" width="11" hidden="1" customWidth="1"/>
    <col min="7" max="7" width="11.28515625" hidden="1" customWidth="1"/>
    <col min="8" max="8" width="8.5703125" hidden="1" customWidth="1"/>
    <col min="9" max="9" width="7.28515625" hidden="1" customWidth="1"/>
    <col min="10" max="10" width="11.7109375" hidden="1" customWidth="1"/>
    <col min="11" max="11" width="17.28515625" hidden="1" customWidth="1"/>
    <col min="12" max="12" width="13" style="6" hidden="1" customWidth="1"/>
    <col min="13" max="13" width="10.42578125" style="6" hidden="1" customWidth="1"/>
    <col min="14" max="14" width="15" style="6" hidden="1" customWidth="1"/>
    <col min="15" max="15" width="3.7109375" hidden="1" customWidth="1"/>
    <col min="16" max="16" width="17.140625" customWidth="1"/>
    <col min="17" max="17" width="15.5703125" hidden="1" customWidth="1"/>
    <col min="18" max="18" width="16.28515625" hidden="1" customWidth="1"/>
    <col min="19" max="19" width="13.140625" hidden="1" customWidth="1"/>
    <col min="20" max="20" width="12.85546875" hidden="1" customWidth="1"/>
    <col min="21" max="21" width="13.7109375" hidden="1" customWidth="1"/>
    <col min="22" max="22" width="11.42578125" hidden="1" customWidth="1"/>
    <col min="23" max="23" width="13" hidden="1" customWidth="1"/>
    <col min="24" max="24" width="13.7109375" hidden="1" customWidth="1"/>
    <col min="25" max="25" width="13.42578125" hidden="1" customWidth="1"/>
    <col min="26" max="26" width="11.7109375" hidden="1" customWidth="1"/>
    <col min="27" max="27" width="15.5703125" hidden="1" customWidth="1"/>
    <col min="28" max="28" width="14.42578125" hidden="1" customWidth="1"/>
    <col min="29" max="29" width="11.7109375" hidden="1" customWidth="1"/>
    <col min="30" max="30" width="13" hidden="1" customWidth="1"/>
    <col min="31" max="32" width="15" hidden="1" customWidth="1"/>
    <col min="33" max="33" width="12" hidden="1" customWidth="1"/>
    <col min="34" max="34" width="13.140625" hidden="1" customWidth="1"/>
    <col min="35" max="35" width="12.7109375" hidden="1" customWidth="1"/>
    <col min="36" max="36" width="13.85546875" hidden="1" customWidth="1"/>
    <col min="37" max="37" width="12.7109375" hidden="1" customWidth="1"/>
    <col min="38" max="38" width="11.7109375" hidden="1" customWidth="1"/>
    <col min="39" max="39" width="11.5703125" hidden="1" customWidth="1"/>
    <col min="40" max="40" width="12" hidden="1" customWidth="1"/>
    <col min="41" max="41" width="13.7109375" hidden="1" customWidth="1"/>
    <col min="42" max="42" width="13.140625" hidden="1" customWidth="1"/>
    <col min="43" max="43" width="17.28515625" hidden="1" customWidth="1"/>
    <col min="44" max="44" width="10.5703125" style="6" hidden="1" customWidth="1"/>
    <col min="45" max="45" width="12.42578125" style="6" hidden="1" customWidth="1"/>
    <col min="46" max="46" width="0" style="6" hidden="1" customWidth="1"/>
    <col min="47" max="47" width="10.85546875" style="6" bestFit="1" customWidth="1"/>
    <col min="48" max="48" width="11.28515625" style="6" customWidth="1"/>
    <col min="49" max="49" width="10.85546875" style="6" bestFit="1" customWidth="1"/>
    <col min="50" max="58" width="9.140625" style="6"/>
    <col min="257" max="257" width="48.42578125" customWidth="1"/>
    <col min="258" max="258" width="11.7109375" customWidth="1"/>
    <col min="259" max="271" width="0" hidden="1" customWidth="1"/>
    <col min="272" max="273" width="15.5703125" customWidth="1"/>
    <col min="274" max="274" width="16.28515625" customWidth="1"/>
    <col min="275" max="275" width="13.140625" customWidth="1"/>
    <col min="276" max="276" width="12.85546875" customWidth="1"/>
    <col min="277" max="277" width="13.7109375" customWidth="1"/>
    <col min="278" max="278" width="11.42578125" customWidth="1"/>
    <col min="279" max="279" width="13" customWidth="1"/>
    <col min="280" max="280" width="13.7109375" customWidth="1"/>
    <col min="281" max="281" width="13.42578125" customWidth="1"/>
    <col min="282" max="282" width="11.7109375" customWidth="1"/>
    <col min="283" max="283" width="15.5703125" customWidth="1"/>
    <col min="284" max="284" width="14.42578125" customWidth="1"/>
    <col min="285" max="285" width="11.7109375" customWidth="1"/>
    <col min="286" max="286" width="13" customWidth="1"/>
    <col min="287" max="288" width="15" customWidth="1"/>
    <col min="289" max="289" width="12" customWidth="1"/>
    <col min="290" max="290" width="13.140625" customWidth="1"/>
    <col min="291" max="291" width="12.7109375" customWidth="1"/>
    <col min="292" max="292" width="13.85546875" customWidth="1"/>
    <col min="293" max="293" width="12.7109375" customWidth="1"/>
    <col min="294" max="294" width="11.7109375" customWidth="1"/>
    <col min="295" max="295" width="11.5703125" customWidth="1"/>
    <col min="296" max="296" width="12" customWidth="1"/>
    <col min="297" max="297" width="13.7109375" customWidth="1"/>
    <col min="298" max="298" width="13.140625" customWidth="1"/>
    <col min="299" max="299" width="17.28515625" customWidth="1"/>
    <col min="300" max="300" width="10.5703125" customWidth="1"/>
    <col min="301" max="301" width="12.42578125" bestFit="1" customWidth="1"/>
    <col min="303" max="303" width="10.85546875" bestFit="1" customWidth="1"/>
    <col min="304" max="304" width="11.28515625" customWidth="1"/>
    <col min="305" max="305" width="10.85546875" bestFit="1" customWidth="1"/>
    <col min="513" max="513" width="48.42578125" customWidth="1"/>
    <col min="514" max="514" width="11.7109375" customWidth="1"/>
    <col min="515" max="527" width="0" hidden="1" customWidth="1"/>
    <col min="528" max="529" width="15.5703125" customWidth="1"/>
    <col min="530" max="530" width="16.28515625" customWidth="1"/>
    <col min="531" max="531" width="13.140625" customWidth="1"/>
    <col min="532" max="532" width="12.85546875" customWidth="1"/>
    <col min="533" max="533" width="13.7109375" customWidth="1"/>
    <col min="534" max="534" width="11.42578125" customWidth="1"/>
    <col min="535" max="535" width="13" customWidth="1"/>
    <col min="536" max="536" width="13.7109375" customWidth="1"/>
    <col min="537" max="537" width="13.42578125" customWidth="1"/>
    <col min="538" max="538" width="11.7109375" customWidth="1"/>
    <col min="539" max="539" width="15.5703125" customWidth="1"/>
    <col min="540" max="540" width="14.42578125" customWidth="1"/>
    <col min="541" max="541" width="11.7109375" customWidth="1"/>
    <col min="542" max="542" width="13" customWidth="1"/>
    <col min="543" max="544" width="15" customWidth="1"/>
    <col min="545" max="545" width="12" customWidth="1"/>
    <col min="546" max="546" width="13.140625" customWidth="1"/>
    <col min="547" max="547" width="12.7109375" customWidth="1"/>
    <col min="548" max="548" width="13.85546875" customWidth="1"/>
    <col min="549" max="549" width="12.7109375" customWidth="1"/>
    <col min="550" max="550" width="11.7109375" customWidth="1"/>
    <col min="551" max="551" width="11.5703125" customWidth="1"/>
    <col min="552" max="552" width="12" customWidth="1"/>
    <col min="553" max="553" width="13.7109375" customWidth="1"/>
    <col min="554" max="554" width="13.140625" customWidth="1"/>
    <col min="555" max="555" width="17.28515625" customWidth="1"/>
    <col min="556" max="556" width="10.5703125" customWidth="1"/>
    <col min="557" max="557" width="12.42578125" bestFit="1" customWidth="1"/>
    <col min="559" max="559" width="10.85546875" bestFit="1" customWidth="1"/>
    <col min="560" max="560" width="11.28515625" customWidth="1"/>
    <col min="561" max="561" width="10.85546875" bestFit="1" customWidth="1"/>
    <col min="769" max="769" width="48.42578125" customWidth="1"/>
    <col min="770" max="770" width="11.7109375" customWidth="1"/>
    <col min="771" max="783" width="0" hidden="1" customWidth="1"/>
    <col min="784" max="785" width="15.5703125" customWidth="1"/>
    <col min="786" max="786" width="16.28515625" customWidth="1"/>
    <col min="787" max="787" width="13.140625" customWidth="1"/>
    <col min="788" max="788" width="12.85546875" customWidth="1"/>
    <col min="789" max="789" width="13.7109375" customWidth="1"/>
    <col min="790" max="790" width="11.42578125" customWidth="1"/>
    <col min="791" max="791" width="13" customWidth="1"/>
    <col min="792" max="792" width="13.7109375" customWidth="1"/>
    <col min="793" max="793" width="13.42578125" customWidth="1"/>
    <col min="794" max="794" width="11.7109375" customWidth="1"/>
    <col min="795" max="795" width="15.5703125" customWidth="1"/>
    <col min="796" max="796" width="14.42578125" customWidth="1"/>
    <col min="797" max="797" width="11.7109375" customWidth="1"/>
    <col min="798" max="798" width="13" customWidth="1"/>
    <col min="799" max="800" width="15" customWidth="1"/>
    <col min="801" max="801" width="12" customWidth="1"/>
    <col min="802" max="802" width="13.140625" customWidth="1"/>
    <col min="803" max="803" width="12.7109375" customWidth="1"/>
    <col min="804" max="804" width="13.85546875" customWidth="1"/>
    <col min="805" max="805" width="12.7109375" customWidth="1"/>
    <col min="806" max="806" width="11.7109375" customWidth="1"/>
    <col min="807" max="807" width="11.5703125" customWidth="1"/>
    <col min="808" max="808" width="12" customWidth="1"/>
    <col min="809" max="809" width="13.7109375" customWidth="1"/>
    <col min="810" max="810" width="13.140625" customWidth="1"/>
    <col min="811" max="811" width="17.28515625" customWidth="1"/>
    <col min="812" max="812" width="10.5703125" customWidth="1"/>
    <col min="813" max="813" width="12.42578125" bestFit="1" customWidth="1"/>
    <col min="815" max="815" width="10.85546875" bestFit="1" customWidth="1"/>
    <col min="816" max="816" width="11.28515625" customWidth="1"/>
    <col min="817" max="817" width="10.85546875" bestFit="1" customWidth="1"/>
    <col min="1025" max="1025" width="48.42578125" customWidth="1"/>
    <col min="1026" max="1026" width="11.7109375" customWidth="1"/>
    <col min="1027" max="1039" width="0" hidden="1" customWidth="1"/>
    <col min="1040" max="1041" width="15.5703125" customWidth="1"/>
    <col min="1042" max="1042" width="16.28515625" customWidth="1"/>
    <col min="1043" max="1043" width="13.140625" customWidth="1"/>
    <col min="1044" max="1044" width="12.85546875" customWidth="1"/>
    <col min="1045" max="1045" width="13.7109375" customWidth="1"/>
    <col min="1046" max="1046" width="11.42578125" customWidth="1"/>
    <col min="1047" max="1047" width="13" customWidth="1"/>
    <col min="1048" max="1048" width="13.7109375" customWidth="1"/>
    <col min="1049" max="1049" width="13.42578125" customWidth="1"/>
    <col min="1050" max="1050" width="11.7109375" customWidth="1"/>
    <col min="1051" max="1051" width="15.5703125" customWidth="1"/>
    <col min="1052" max="1052" width="14.42578125" customWidth="1"/>
    <col min="1053" max="1053" width="11.7109375" customWidth="1"/>
    <col min="1054" max="1054" width="13" customWidth="1"/>
    <col min="1055" max="1056" width="15" customWidth="1"/>
    <col min="1057" max="1057" width="12" customWidth="1"/>
    <col min="1058" max="1058" width="13.140625" customWidth="1"/>
    <col min="1059" max="1059" width="12.7109375" customWidth="1"/>
    <col min="1060" max="1060" width="13.85546875" customWidth="1"/>
    <col min="1061" max="1061" width="12.7109375" customWidth="1"/>
    <col min="1062" max="1062" width="11.7109375" customWidth="1"/>
    <col min="1063" max="1063" width="11.5703125" customWidth="1"/>
    <col min="1064" max="1064" width="12" customWidth="1"/>
    <col min="1065" max="1065" width="13.7109375" customWidth="1"/>
    <col min="1066" max="1066" width="13.140625" customWidth="1"/>
    <col min="1067" max="1067" width="17.28515625" customWidth="1"/>
    <col min="1068" max="1068" width="10.5703125" customWidth="1"/>
    <col min="1069" max="1069" width="12.42578125" bestFit="1" customWidth="1"/>
    <col min="1071" max="1071" width="10.85546875" bestFit="1" customWidth="1"/>
    <col min="1072" max="1072" width="11.28515625" customWidth="1"/>
    <col min="1073" max="1073" width="10.85546875" bestFit="1" customWidth="1"/>
    <col min="1281" max="1281" width="48.42578125" customWidth="1"/>
    <col min="1282" max="1282" width="11.7109375" customWidth="1"/>
    <col min="1283" max="1295" width="0" hidden="1" customWidth="1"/>
    <col min="1296" max="1297" width="15.5703125" customWidth="1"/>
    <col min="1298" max="1298" width="16.28515625" customWidth="1"/>
    <col min="1299" max="1299" width="13.140625" customWidth="1"/>
    <col min="1300" max="1300" width="12.85546875" customWidth="1"/>
    <col min="1301" max="1301" width="13.7109375" customWidth="1"/>
    <col min="1302" max="1302" width="11.42578125" customWidth="1"/>
    <col min="1303" max="1303" width="13" customWidth="1"/>
    <col min="1304" max="1304" width="13.7109375" customWidth="1"/>
    <col min="1305" max="1305" width="13.42578125" customWidth="1"/>
    <col min="1306" max="1306" width="11.7109375" customWidth="1"/>
    <col min="1307" max="1307" width="15.5703125" customWidth="1"/>
    <col min="1308" max="1308" width="14.42578125" customWidth="1"/>
    <col min="1309" max="1309" width="11.7109375" customWidth="1"/>
    <col min="1310" max="1310" width="13" customWidth="1"/>
    <col min="1311" max="1312" width="15" customWidth="1"/>
    <col min="1313" max="1313" width="12" customWidth="1"/>
    <col min="1314" max="1314" width="13.140625" customWidth="1"/>
    <col min="1315" max="1315" width="12.7109375" customWidth="1"/>
    <col min="1316" max="1316" width="13.85546875" customWidth="1"/>
    <col min="1317" max="1317" width="12.7109375" customWidth="1"/>
    <col min="1318" max="1318" width="11.7109375" customWidth="1"/>
    <col min="1319" max="1319" width="11.5703125" customWidth="1"/>
    <col min="1320" max="1320" width="12" customWidth="1"/>
    <col min="1321" max="1321" width="13.7109375" customWidth="1"/>
    <col min="1322" max="1322" width="13.140625" customWidth="1"/>
    <col min="1323" max="1323" width="17.28515625" customWidth="1"/>
    <col min="1324" max="1324" width="10.5703125" customWidth="1"/>
    <col min="1325" max="1325" width="12.42578125" bestFit="1" customWidth="1"/>
    <col min="1327" max="1327" width="10.85546875" bestFit="1" customWidth="1"/>
    <col min="1328" max="1328" width="11.28515625" customWidth="1"/>
    <col min="1329" max="1329" width="10.85546875" bestFit="1" customWidth="1"/>
    <col min="1537" max="1537" width="48.42578125" customWidth="1"/>
    <col min="1538" max="1538" width="11.7109375" customWidth="1"/>
    <col min="1539" max="1551" width="0" hidden="1" customWidth="1"/>
    <col min="1552" max="1553" width="15.5703125" customWidth="1"/>
    <col min="1554" max="1554" width="16.28515625" customWidth="1"/>
    <col min="1555" max="1555" width="13.140625" customWidth="1"/>
    <col min="1556" max="1556" width="12.85546875" customWidth="1"/>
    <col min="1557" max="1557" width="13.7109375" customWidth="1"/>
    <col min="1558" max="1558" width="11.42578125" customWidth="1"/>
    <col min="1559" max="1559" width="13" customWidth="1"/>
    <col min="1560" max="1560" width="13.7109375" customWidth="1"/>
    <col min="1561" max="1561" width="13.42578125" customWidth="1"/>
    <col min="1562" max="1562" width="11.7109375" customWidth="1"/>
    <col min="1563" max="1563" width="15.5703125" customWidth="1"/>
    <col min="1564" max="1564" width="14.42578125" customWidth="1"/>
    <col min="1565" max="1565" width="11.7109375" customWidth="1"/>
    <col min="1566" max="1566" width="13" customWidth="1"/>
    <col min="1567" max="1568" width="15" customWidth="1"/>
    <col min="1569" max="1569" width="12" customWidth="1"/>
    <col min="1570" max="1570" width="13.140625" customWidth="1"/>
    <col min="1571" max="1571" width="12.7109375" customWidth="1"/>
    <col min="1572" max="1572" width="13.85546875" customWidth="1"/>
    <col min="1573" max="1573" width="12.7109375" customWidth="1"/>
    <col min="1574" max="1574" width="11.7109375" customWidth="1"/>
    <col min="1575" max="1575" width="11.5703125" customWidth="1"/>
    <col min="1576" max="1576" width="12" customWidth="1"/>
    <col min="1577" max="1577" width="13.7109375" customWidth="1"/>
    <col min="1578" max="1578" width="13.140625" customWidth="1"/>
    <col min="1579" max="1579" width="17.28515625" customWidth="1"/>
    <col min="1580" max="1580" width="10.5703125" customWidth="1"/>
    <col min="1581" max="1581" width="12.42578125" bestFit="1" customWidth="1"/>
    <col min="1583" max="1583" width="10.85546875" bestFit="1" customWidth="1"/>
    <col min="1584" max="1584" width="11.28515625" customWidth="1"/>
    <col min="1585" max="1585" width="10.85546875" bestFit="1" customWidth="1"/>
    <col min="1793" max="1793" width="48.42578125" customWidth="1"/>
    <col min="1794" max="1794" width="11.7109375" customWidth="1"/>
    <col min="1795" max="1807" width="0" hidden="1" customWidth="1"/>
    <col min="1808" max="1809" width="15.5703125" customWidth="1"/>
    <col min="1810" max="1810" width="16.28515625" customWidth="1"/>
    <col min="1811" max="1811" width="13.140625" customWidth="1"/>
    <col min="1812" max="1812" width="12.85546875" customWidth="1"/>
    <col min="1813" max="1813" width="13.7109375" customWidth="1"/>
    <col min="1814" max="1814" width="11.42578125" customWidth="1"/>
    <col min="1815" max="1815" width="13" customWidth="1"/>
    <col min="1816" max="1816" width="13.7109375" customWidth="1"/>
    <col min="1817" max="1817" width="13.42578125" customWidth="1"/>
    <col min="1818" max="1818" width="11.7109375" customWidth="1"/>
    <col min="1819" max="1819" width="15.5703125" customWidth="1"/>
    <col min="1820" max="1820" width="14.42578125" customWidth="1"/>
    <col min="1821" max="1821" width="11.7109375" customWidth="1"/>
    <col min="1822" max="1822" width="13" customWidth="1"/>
    <col min="1823" max="1824" width="15" customWidth="1"/>
    <col min="1825" max="1825" width="12" customWidth="1"/>
    <col min="1826" max="1826" width="13.140625" customWidth="1"/>
    <col min="1827" max="1827" width="12.7109375" customWidth="1"/>
    <col min="1828" max="1828" width="13.85546875" customWidth="1"/>
    <col min="1829" max="1829" width="12.7109375" customWidth="1"/>
    <col min="1830" max="1830" width="11.7109375" customWidth="1"/>
    <col min="1831" max="1831" width="11.5703125" customWidth="1"/>
    <col min="1832" max="1832" width="12" customWidth="1"/>
    <col min="1833" max="1833" width="13.7109375" customWidth="1"/>
    <col min="1834" max="1834" width="13.140625" customWidth="1"/>
    <col min="1835" max="1835" width="17.28515625" customWidth="1"/>
    <col min="1836" max="1836" width="10.5703125" customWidth="1"/>
    <col min="1837" max="1837" width="12.42578125" bestFit="1" customWidth="1"/>
    <col min="1839" max="1839" width="10.85546875" bestFit="1" customWidth="1"/>
    <col min="1840" max="1840" width="11.28515625" customWidth="1"/>
    <col min="1841" max="1841" width="10.85546875" bestFit="1" customWidth="1"/>
    <col min="2049" max="2049" width="48.42578125" customWidth="1"/>
    <col min="2050" max="2050" width="11.7109375" customWidth="1"/>
    <col min="2051" max="2063" width="0" hidden="1" customWidth="1"/>
    <col min="2064" max="2065" width="15.5703125" customWidth="1"/>
    <col min="2066" max="2066" width="16.28515625" customWidth="1"/>
    <col min="2067" max="2067" width="13.140625" customWidth="1"/>
    <col min="2068" max="2068" width="12.85546875" customWidth="1"/>
    <col min="2069" max="2069" width="13.7109375" customWidth="1"/>
    <col min="2070" max="2070" width="11.42578125" customWidth="1"/>
    <col min="2071" max="2071" width="13" customWidth="1"/>
    <col min="2072" max="2072" width="13.7109375" customWidth="1"/>
    <col min="2073" max="2073" width="13.42578125" customWidth="1"/>
    <col min="2074" max="2074" width="11.7109375" customWidth="1"/>
    <col min="2075" max="2075" width="15.5703125" customWidth="1"/>
    <col min="2076" max="2076" width="14.42578125" customWidth="1"/>
    <col min="2077" max="2077" width="11.7109375" customWidth="1"/>
    <col min="2078" max="2078" width="13" customWidth="1"/>
    <col min="2079" max="2080" width="15" customWidth="1"/>
    <col min="2081" max="2081" width="12" customWidth="1"/>
    <col min="2082" max="2082" width="13.140625" customWidth="1"/>
    <col min="2083" max="2083" width="12.7109375" customWidth="1"/>
    <col min="2084" max="2084" width="13.85546875" customWidth="1"/>
    <col min="2085" max="2085" width="12.7109375" customWidth="1"/>
    <col min="2086" max="2086" width="11.7109375" customWidth="1"/>
    <col min="2087" max="2087" width="11.5703125" customWidth="1"/>
    <col min="2088" max="2088" width="12" customWidth="1"/>
    <col min="2089" max="2089" width="13.7109375" customWidth="1"/>
    <col min="2090" max="2090" width="13.140625" customWidth="1"/>
    <col min="2091" max="2091" width="17.28515625" customWidth="1"/>
    <col min="2092" max="2092" width="10.5703125" customWidth="1"/>
    <col min="2093" max="2093" width="12.42578125" bestFit="1" customWidth="1"/>
    <col min="2095" max="2095" width="10.85546875" bestFit="1" customWidth="1"/>
    <col min="2096" max="2096" width="11.28515625" customWidth="1"/>
    <col min="2097" max="2097" width="10.85546875" bestFit="1" customWidth="1"/>
    <col min="2305" max="2305" width="48.42578125" customWidth="1"/>
    <col min="2306" max="2306" width="11.7109375" customWidth="1"/>
    <col min="2307" max="2319" width="0" hidden="1" customWidth="1"/>
    <col min="2320" max="2321" width="15.5703125" customWidth="1"/>
    <col min="2322" max="2322" width="16.28515625" customWidth="1"/>
    <col min="2323" max="2323" width="13.140625" customWidth="1"/>
    <col min="2324" max="2324" width="12.85546875" customWidth="1"/>
    <col min="2325" max="2325" width="13.7109375" customWidth="1"/>
    <col min="2326" max="2326" width="11.42578125" customWidth="1"/>
    <col min="2327" max="2327" width="13" customWidth="1"/>
    <col min="2328" max="2328" width="13.7109375" customWidth="1"/>
    <col min="2329" max="2329" width="13.42578125" customWidth="1"/>
    <col min="2330" max="2330" width="11.7109375" customWidth="1"/>
    <col min="2331" max="2331" width="15.5703125" customWidth="1"/>
    <col min="2332" max="2332" width="14.42578125" customWidth="1"/>
    <col min="2333" max="2333" width="11.7109375" customWidth="1"/>
    <col min="2334" max="2334" width="13" customWidth="1"/>
    <col min="2335" max="2336" width="15" customWidth="1"/>
    <col min="2337" max="2337" width="12" customWidth="1"/>
    <col min="2338" max="2338" width="13.140625" customWidth="1"/>
    <col min="2339" max="2339" width="12.7109375" customWidth="1"/>
    <col min="2340" max="2340" width="13.85546875" customWidth="1"/>
    <col min="2341" max="2341" width="12.7109375" customWidth="1"/>
    <col min="2342" max="2342" width="11.7109375" customWidth="1"/>
    <col min="2343" max="2343" width="11.5703125" customWidth="1"/>
    <col min="2344" max="2344" width="12" customWidth="1"/>
    <col min="2345" max="2345" width="13.7109375" customWidth="1"/>
    <col min="2346" max="2346" width="13.140625" customWidth="1"/>
    <col min="2347" max="2347" width="17.28515625" customWidth="1"/>
    <col min="2348" max="2348" width="10.5703125" customWidth="1"/>
    <col min="2349" max="2349" width="12.42578125" bestFit="1" customWidth="1"/>
    <col min="2351" max="2351" width="10.85546875" bestFit="1" customWidth="1"/>
    <col min="2352" max="2352" width="11.28515625" customWidth="1"/>
    <col min="2353" max="2353" width="10.85546875" bestFit="1" customWidth="1"/>
    <col min="2561" max="2561" width="48.42578125" customWidth="1"/>
    <col min="2562" max="2562" width="11.7109375" customWidth="1"/>
    <col min="2563" max="2575" width="0" hidden="1" customWidth="1"/>
    <col min="2576" max="2577" width="15.5703125" customWidth="1"/>
    <col min="2578" max="2578" width="16.28515625" customWidth="1"/>
    <col min="2579" max="2579" width="13.140625" customWidth="1"/>
    <col min="2580" max="2580" width="12.85546875" customWidth="1"/>
    <col min="2581" max="2581" width="13.7109375" customWidth="1"/>
    <col min="2582" max="2582" width="11.42578125" customWidth="1"/>
    <col min="2583" max="2583" width="13" customWidth="1"/>
    <col min="2584" max="2584" width="13.7109375" customWidth="1"/>
    <col min="2585" max="2585" width="13.42578125" customWidth="1"/>
    <col min="2586" max="2586" width="11.7109375" customWidth="1"/>
    <col min="2587" max="2587" width="15.5703125" customWidth="1"/>
    <col min="2588" max="2588" width="14.42578125" customWidth="1"/>
    <col min="2589" max="2589" width="11.7109375" customWidth="1"/>
    <col min="2590" max="2590" width="13" customWidth="1"/>
    <col min="2591" max="2592" width="15" customWidth="1"/>
    <col min="2593" max="2593" width="12" customWidth="1"/>
    <col min="2594" max="2594" width="13.140625" customWidth="1"/>
    <col min="2595" max="2595" width="12.7109375" customWidth="1"/>
    <col min="2596" max="2596" width="13.85546875" customWidth="1"/>
    <col min="2597" max="2597" width="12.7109375" customWidth="1"/>
    <col min="2598" max="2598" width="11.7109375" customWidth="1"/>
    <col min="2599" max="2599" width="11.5703125" customWidth="1"/>
    <col min="2600" max="2600" width="12" customWidth="1"/>
    <col min="2601" max="2601" width="13.7109375" customWidth="1"/>
    <col min="2602" max="2602" width="13.140625" customWidth="1"/>
    <col min="2603" max="2603" width="17.28515625" customWidth="1"/>
    <col min="2604" max="2604" width="10.5703125" customWidth="1"/>
    <col min="2605" max="2605" width="12.42578125" bestFit="1" customWidth="1"/>
    <col min="2607" max="2607" width="10.85546875" bestFit="1" customWidth="1"/>
    <col min="2608" max="2608" width="11.28515625" customWidth="1"/>
    <col min="2609" max="2609" width="10.85546875" bestFit="1" customWidth="1"/>
    <col min="2817" max="2817" width="48.42578125" customWidth="1"/>
    <col min="2818" max="2818" width="11.7109375" customWidth="1"/>
    <col min="2819" max="2831" width="0" hidden="1" customWidth="1"/>
    <col min="2832" max="2833" width="15.5703125" customWidth="1"/>
    <col min="2834" max="2834" width="16.28515625" customWidth="1"/>
    <col min="2835" max="2835" width="13.140625" customWidth="1"/>
    <col min="2836" max="2836" width="12.85546875" customWidth="1"/>
    <col min="2837" max="2837" width="13.7109375" customWidth="1"/>
    <col min="2838" max="2838" width="11.42578125" customWidth="1"/>
    <col min="2839" max="2839" width="13" customWidth="1"/>
    <col min="2840" max="2840" width="13.7109375" customWidth="1"/>
    <col min="2841" max="2841" width="13.42578125" customWidth="1"/>
    <col min="2842" max="2842" width="11.7109375" customWidth="1"/>
    <col min="2843" max="2843" width="15.5703125" customWidth="1"/>
    <col min="2844" max="2844" width="14.42578125" customWidth="1"/>
    <col min="2845" max="2845" width="11.7109375" customWidth="1"/>
    <col min="2846" max="2846" width="13" customWidth="1"/>
    <col min="2847" max="2848" width="15" customWidth="1"/>
    <col min="2849" max="2849" width="12" customWidth="1"/>
    <col min="2850" max="2850" width="13.140625" customWidth="1"/>
    <col min="2851" max="2851" width="12.7109375" customWidth="1"/>
    <col min="2852" max="2852" width="13.85546875" customWidth="1"/>
    <col min="2853" max="2853" width="12.7109375" customWidth="1"/>
    <col min="2854" max="2854" width="11.7109375" customWidth="1"/>
    <col min="2855" max="2855" width="11.5703125" customWidth="1"/>
    <col min="2856" max="2856" width="12" customWidth="1"/>
    <col min="2857" max="2857" width="13.7109375" customWidth="1"/>
    <col min="2858" max="2858" width="13.140625" customWidth="1"/>
    <col min="2859" max="2859" width="17.28515625" customWidth="1"/>
    <col min="2860" max="2860" width="10.5703125" customWidth="1"/>
    <col min="2861" max="2861" width="12.42578125" bestFit="1" customWidth="1"/>
    <col min="2863" max="2863" width="10.85546875" bestFit="1" customWidth="1"/>
    <col min="2864" max="2864" width="11.28515625" customWidth="1"/>
    <col min="2865" max="2865" width="10.85546875" bestFit="1" customWidth="1"/>
    <col min="3073" max="3073" width="48.42578125" customWidth="1"/>
    <col min="3074" max="3074" width="11.7109375" customWidth="1"/>
    <col min="3075" max="3087" width="0" hidden="1" customWidth="1"/>
    <col min="3088" max="3089" width="15.5703125" customWidth="1"/>
    <col min="3090" max="3090" width="16.28515625" customWidth="1"/>
    <col min="3091" max="3091" width="13.140625" customWidth="1"/>
    <col min="3092" max="3092" width="12.85546875" customWidth="1"/>
    <col min="3093" max="3093" width="13.7109375" customWidth="1"/>
    <col min="3094" max="3094" width="11.42578125" customWidth="1"/>
    <col min="3095" max="3095" width="13" customWidth="1"/>
    <col min="3096" max="3096" width="13.7109375" customWidth="1"/>
    <col min="3097" max="3097" width="13.42578125" customWidth="1"/>
    <col min="3098" max="3098" width="11.7109375" customWidth="1"/>
    <col min="3099" max="3099" width="15.5703125" customWidth="1"/>
    <col min="3100" max="3100" width="14.42578125" customWidth="1"/>
    <col min="3101" max="3101" width="11.7109375" customWidth="1"/>
    <col min="3102" max="3102" width="13" customWidth="1"/>
    <col min="3103" max="3104" width="15" customWidth="1"/>
    <col min="3105" max="3105" width="12" customWidth="1"/>
    <col min="3106" max="3106" width="13.140625" customWidth="1"/>
    <col min="3107" max="3107" width="12.7109375" customWidth="1"/>
    <col min="3108" max="3108" width="13.85546875" customWidth="1"/>
    <col min="3109" max="3109" width="12.7109375" customWidth="1"/>
    <col min="3110" max="3110" width="11.7109375" customWidth="1"/>
    <col min="3111" max="3111" width="11.5703125" customWidth="1"/>
    <col min="3112" max="3112" width="12" customWidth="1"/>
    <col min="3113" max="3113" width="13.7109375" customWidth="1"/>
    <col min="3114" max="3114" width="13.140625" customWidth="1"/>
    <col min="3115" max="3115" width="17.28515625" customWidth="1"/>
    <col min="3116" max="3116" width="10.5703125" customWidth="1"/>
    <col min="3117" max="3117" width="12.42578125" bestFit="1" customWidth="1"/>
    <col min="3119" max="3119" width="10.85546875" bestFit="1" customWidth="1"/>
    <col min="3120" max="3120" width="11.28515625" customWidth="1"/>
    <col min="3121" max="3121" width="10.85546875" bestFit="1" customWidth="1"/>
    <col min="3329" max="3329" width="48.42578125" customWidth="1"/>
    <col min="3330" max="3330" width="11.7109375" customWidth="1"/>
    <col min="3331" max="3343" width="0" hidden="1" customWidth="1"/>
    <col min="3344" max="3345" width="15.5703125" customWidth="1"/>
    <col min="3346" max="3346" width="16.28515625" customWidth="1"/>
    <col min="3347" max="3347" width="13.140625" customWidth="1"/>
    <col min="3348" max="3348" width="12.85546875" customWidth="1"/>
    <col min="3349" max="3349" width="13.7109375" customWidth="1"/>
    <col min="3350" max="3350" width="11.42578125" customWidth="1"/>
    <col min="3351" max="3351" width="13" customWidth="1"/>
    <col min="3352" max="3352" width="13.7109375" customWidth="1"/>
    <col min="3353" max="3353" width="13.42578125" customWidth="1"/>
    <col min="3354" max="3354" width="11.7109375" customWidth="1"/>
    <col min="3355" max="3355" width="15.5703125" customWidth="1"/>
    <col min="3356" max="3356" width="14.42578125" customWidth="1"/>
    <col min="3357" max="3357" width="11.7109375" customWidth="1"/>
    <col min="3358" max="3358" width="13" customWidth="1"/>
    <col min="3359" max="3360" width="15" customWidth="1"/>
    <col min="3361" max="3361" width="12" customWidth="1"/>
    <col min="3362" max="3362" width="13.140625" customWidth="1"/>
    <col min="3363" max="3363" width="12.7109375" customWidth="1"/>
    <col min="3364" max="3364" width="13.85546875" customWidth="1"/>
    <col min="3365" max="3365" width="12.7109375" customWidth="1"/>
    <col min="3366" max="3366" width="11.7109375" customWidth="1"/>
    <col min="3367" max="3367" width="11.5703125" customWidth="1"/>
    <col min="3368" max="3368" width="12" customWidth="1"/>
    <col min="3369" max="3369" width="13.7109375" customWidth="1"/>
    <col min="3370" max="3370" width="13.140625" customWidth="1"/>
    <col min="3371" max="3371" width="17.28515625" customWidth="1"/>
    <col min="3372" max="3372" width="10.5703125" customWidth="1"/>
    <col min="3373" max="3373" width="12.42578125" bestFit="1" customWidth="1"/>
    <col min="3375" max="3375" width="10.85546875" bestFit="1" customWidth="1"/>
    <col min="3376" max="3376" width="11.28515625" customWidth="1"/>
    <col min="3377" max="3377" width="10.85546875" bestFit="1" customWidth="1"/>
    <col min="3585" max="3585" width="48.42578125" customWidth="1"/>
    <col min="3586" max="3586" width="11.7109375" customWidth="1"/>
    <col min="3587" max="3599" width="0" hidden="1" customWidth="1"/>
    <col min="3600" max="3601" width="15.5703125" customWidth="1"/>
    <col min="3602" max="3602" width="16.28515625" customWidth="1"/>
    <col min="3603" max="3603" width="13.140625" customWidth="1"/>
    <col min="3604" max="3604" width="12.85546875" customWidth="1"/>
    <col min="3605" max="3605" width="13.7109375" customWidth="1"/>
    <col min="3606" max="3606" width="11.42578125" customWidth="1"/>
    <col min="3607" max="3607" width="13" customWidth="1"/>
    <col min="3608" max="3608" width="13.7109375" customWidth="1"/>
    <col min="3609" max="3609" width="13.42578125" customWidth="1"/>
    <col min="3610" max="3610" width="11.7109375" customWidth="1"/>
    <col min="3611" max="3611" width="15.5703125" customWidth="1"/>
    <col min="3612" max="3612" width="14.42578125" customWidth="1"/>
    <col min="3613" max="3613" width="11.7109375" customWidth="1"/>
    <col min="3614" max="3614" width="13" customWidth="1"/>
    <col min="3615" max="3616" width="15" customWidth="1"/>
    <col min="3617" max="3617" width="12" customWidth="1"/>
    <col min="3618" max="3618" width="13.140625" customWidth="1"/>
    <col min="3619" max="3619" width="12.7109375" customWidth="1"/>
    <col min="3620" max="3620" width="13.85546875" customWidth="1"/>
    <col min="3621" max="3621" width="12.7109375" customWidth="1"/>
    <col min="3622" max="3622" width="11.7109375" customWidth="1"/>
    <col min="3623" max="3623" width="11.5703125" customWidth="1"/>
    <col min="3624" max="3624" width="12" customWidth="1"/>
    <col min="3625" max="3625" width="13.7109375" customWidth="1"/>
    <col min="3626" max="3626" width="13.140625" customWidth="1"/>
    <col min="3627" max="3627" width="17.28515625" customWidth="1"/>
    <col min="3628" max="3628" width="10.5703125" customWidth="1"/>
    <col min="3629" max="3629" width="12.42578125" bestFit="1" customWidth="1"/>
    <col min="3631" max="3631" width="10.85546875" bestFit="1" customWidth="1"/>
    <col min="3632" max="3632" width="11.28515625" customWidth="1"/>
    <col min="3633" max="3633" width="10.85546875" bestFit="1" customWidth="1"/>
    <col min="3841" max="3841" width="48.42578125" customWidth="1"/>
    <col min="3842" max="3842" width="11.7109375" customWidth="1"/>
    <col min="3843" max="3855" width="0" hidden="1" customWidth="1"/>
    <col min="3856" max="3857" width="15.5703125" customWidth="1"/>
    <col min="3858" max="3858" width="16.28515625" customWidth="1"/>
    <col min="3859" max="3859" width="13.140625" customWidth="1"/>
    <col min="3860" max="3860" width="12.85546875" customWidth="1"/>
    <col min="3861" max="3861" width="13.7109375" customWidth="1"/>
    <col min="3862" max="3862" width="11.42578125" customWidth="1"/>
    <col min="3863" max="3863" width="13" customWidth="1"/>
    <col min="3864" max="3864" width="13.7109375" customWidth="1"/>
    <col min="3865" max="3865" width="13.42578125" customWidth="1"/>
    <col min="3866" max="3866" width="11.7109375" customWidth="1"/>
    <col min="3867" max="3867" width="15.5703125" customWidth="1"/>
    <col min="3868" max="3868" width="14.42578125" customWidth="1"/>
    <col min="3869" max="3869" width="11.7109375" customWidth="1"/>
    <col min="3870" max="3870" width="13" customWidth="1"/>
    <col min="3871" max="3872" width="15" customWidth="1"/>
    <col min="3873" max="3873" width="12" customWidth="1"/>
    <col min="3874" max="3874" width="13.140625" customWidth="1"/>
    <col min="3875" max="3875" width="12.7109375" customWidth="1"/>
    <col min="3876" max="3876" width="13.85546875" customWidth="1"/>
    <col min="3877" max="3877" width="12.7109375" customWidth="1"/>
    <col min="3878" max="3878" width="11.7109375" customWidth="1"/>
    <col min="3879" max="3879" width="11.5703125" customWidth="1"/>
    <col min="3880" max="3880" width="12" customWidth="1"/>
    <col min="3881" max="3881" width="13.7109375" customWidth="1"/>
    <col min="3882" max="3882" width="13.140625" customWidth="1"/>
    <col min="3883" max="3883" width="17.28515625" customWidth="1"/>
    <col min="3884" max="3884" width="10.5703125" customWidth="1"/>
    <col min="3885" max="3885" width="12.42578125" bestFit="1" customWidth="1"/>
    <col min="3887" max="3887" width="10.85546875" bestFit="1" customWidth="1"/>
    <col min="3888" max="3888" width="11.28515625" customWidth="1"/>
    <col min="3889" max="3889" width="10.85546875" bestFit="1" customWidth="1"/>
    <col min="4097" max="4097" width="48.42578125" customWidth="1"/>
    <col min="4098" max="4098" width="11.7109375" customWidth="1"/>
    <col min="4099" max="4111" width="0" hidden="1" customWidth="1"/>
    <col min="4112" max="4113" width="15.5703125" customWidth="1"/>
    <col min="4114" max="4114" width="16.28515625" customWidth="1"/>
    <col min="4115" max="4115" width="13.140625" customWidth="1"/>
    <col min="4116" max="4116" width="12.85546875" customWidth="1"/>
    <col min="4117" max="4117" width="13.7109375" customWidth="1"/>
    <col min="4118" max="4118" width="11.42578125" customWidth="1"/>
    <col min="4119" max="4119" width="13" customWidth="1"/>
    <col min="4120" max="4120" width="13.7109375" customWidth="1"/>
    <col min="4121" max="4121" width="13.42578125" customWidth="1"/>
    <col min="4122" max="4122" width="11.7109375" customWidth="1"/>
    <col min="4123" max="4123" width="15.5703125" customWidth="1"/>
    <col min="4124" max="4124" width="14.42578125" customWidth="1"/>
    <col min="4125" max="4125" width="11.7109375" customWidth="1"/>
    <col min="4126" max="4126" width="13" customWidth="1"/>
    <col min="4127" max="4128" width="15" customWidth="1"/>
    <col min="4129" max="4129" width="12" customWidth="1"/>
    <col min="4130" max="4130" width="13.140625" customWidth="1"/>
    <col min="4131" max="4131" width="12.7109375" customWidth="1"/>
    <col min="4132" max="4132" width="13.85546875" customWidth="1"/>
    <col min="4133" max="4133" width="12.7109375" customWidth="1"/>
    <col min="4134" max="4134" width="11.7109375" customWidth="1"/>
    <col min="4135" max="4135" width="11.5703125" customWidth="1"/>
    <col min="4136" max="4136" width="12" customWidth="1"/>
    <col min="4137" max="4137" width="13.7109375" customWidth="1"/>
    <col min="4138" max="4138" width="13.140625" customWidth="1"/>
    <col min="4139" max="4139" width="17.28515625" customWidth="1"/>
    <col min="4140" max="4140" width="10.5703125" customWidth="1"/>
    <col min="4141" max="4141" width="12.42578125" bestFit="1" customWidth="1"/>
    <col min="4143" max="4143" width="10.85546875" bestFit="1" customWidth="1"/>
    <col min="4144" max="4144" width="11.28515625" customWidth="1"/>
    <col min="4145" max="4145" width="10.85546875" bestFit="1" customWidth="1"/>
    <col min="4353" max="4353" width="48.42578125" customWidth="1"/>
    <col min="4354" max="4354" width="11.7109375" customWidth="1"/>
    <col min="4355" max="4367" width="0" hidden="1" customWidth="1"/>
    <col min="4368" max="4369" width="15.5703125" customWidth="1"/>
    <col min="4370" max="4370" width="16.28515625" customWidth="1"/>
    <col min="4371" max="4371" width="13.140625" customWidth="1"/>
    <col min="4372" max="4372" width="12.85546875" customWidth="1"/>
    <col min="4373" max="4373" width="13.7109375" customWidth="1"/>
    <col min="4374" max="4374" width="11.42578125" customWidth="1"/>
    <col min="4375" max="4375" width="13" customWidth="1"/>
    <col min="4376" max="4376" width="13.7109375" customWidth="1"/>
    <col min="4377" max="4377" width="13.42578125" customWidth="1"/>
    <col min="4378" max="4378" width="11.7109375" customWidth="1"/>
    <col min="4379" max="4379" width="15.5703125" customWidth="1"/>
    <col min="4380" max="4380" width="14.42578125" customWidth="1"/>
    <col min="4381" max="4381" width="11.7109375" customWidth="1"/>
    <col min="4382" max="4382" width="13" customWidth="1"/>
    <col min="4383" max="4384" width="15" customWidth="1"/>
    <col min="4385" max="4385" width="12" customWidth="1"/>
    <col min="4386" max="4386" width="13.140625" customWidth="1"/>
    <col min="4387" max="4387" width="12.7109375" customWidth="1"/>
    <col min="4388" max="4388" width="13.85546875" customWidth="1"/>
    <col min="4389" max="4389" width="12.7109375" customWidth="1"/>
    <col min="4390" max="4390" width="11.7109375" customWidth="1"/>
    <col min="4391" max="4391" width="11.5703125" customWidth="1"/>
    <col min="4392" max="4392" width="12" customWidth="1"/>
    <col min="4393" max="4393" width="13.7109375" customWidth="1"/>
    <col min="4394" max="4394" width="13.140625" customWidth="1"/>
    <col min="4395" max="4395" width="17.28515625" customWidth="1"/>
    <col min="4396" max="4396" width="10.5703125" customWidth="1"/>
    <col min="4397" max="4397" width="12.42578125" bestFit="1" customWidth="1"/>
    <col min="4399" max="4399" width="10.85546875" bestFit="1" customWidth="1"/>
    <col min="4400" max="4400" width="11.28515625" customWidth="1"/>
    <col min="4401" max="4401" width="10.85546875" bestFit="1" customWidth="1"/>
    <col min="4609" max="4609" width="48.42578125" customWidth="1"/>
    <col min="4610" max="4610" width="11.7109375" customWidth="1"/>
    <col min="4611" max="4623" width="0" hidden="1" customWidth="1"/>
    <col min="4624" max="4625" width="15.5703125" customWidth="1"/>
    <col min="4626" max="4626" width="16.28515625" customWidth="1"/>
    <col min="4627" max="4627" width="13.140625" customWidth="1"/>
    <col min="4628" max="4628" width="12.85546875" customWidth="1"/>
    <col min="4629" max="4629" width="13.7109375" customWidth="1"/>
    <col min="4630" max="4630" width="11.42578125" customWidth="1"/>
    <col min="4631" max="4631" width="13" customWidth="1"/>
    <col min="4632" max="4632" width="13.7109375" customWidth="1"/>
    <col min="4633" max="4633" width="13.42578125" customWidth="1"/>
    <col min="4634" max="4634" width="11.7109375" customWidth="1"/>
    <col min="4635" max="4635" width="15.5703125" customWidth="1"/>
    <col min="4636" max="4636" width="14.42578125" customWidth="1"/>
    <col min="4637" max="4637" width="11.7109375" customWidth="1"/>
    <col min="4638" max="4638" width="13" customWidth="1"/>
    <col min="4639" max="4640" width="15" customWidth="1"/>
    <col min="4641" max="4641" width="12" customWidth="1"/>
    <col min="4642" max="4642" width="13.140625" customWidth="1"/>
    <col min="4643" max="4643" width="12.7109375" customWidth="1"/>
    <col min="4644" max="4644" width="13.85546875" customWidth="1"/>
    <col min="4645" max="4645" width="12.7109375" customWidth="1"/>
    <col min="4646" max="4646" width="11.7109375" customWidth="1"/>
    <col min="4647" max="4647" width="11.5703125" customWidth="1"/>
    <col min="4648" max="4648" width="12" customWidth="1"/>
    <col min="4649" max="4649" width="13.7109375" customWidth="1"/>
    <col min="4650" max="4650" width="13.140625" customWidth="1"/>
    <col min="4651" max="4651" width="17.28515625" customWidth="1"/>
    <col min="4652" max="4652" width="10.5703125" customWidth="1"/>
    <col min="4653" max="4653" width="12.42578125" bestFit="1" customWidth="1"/>
    <col min="4655" max="4655" width="10.85546875" bestFit="1" customWidth="1"/>
    <col min="4656" max="4656" width="11.28515625" customWidth="1"/>
    <col min="4657" max="4657" width="10.85546875" bestFit="1" customWidth="1"/>
    <col min="4865" max="4865" width="48.42578125" customWidth="1"/>
    <col min="4866" max="4866" width="11.7109375" customWidth="1"/>
    <col min="4867" max="4879" width="0" hidden="1" customWidth="1"/>
    <col min="4880" max="4881" width="15.5703125" customWidth="1"/>
    <col min="4882" max="4882" width="16.28515625" customWidth="1"/>
    <col min="4883" max="4883" width="13.140625" customWidth="1"/>
    <col min="4884" max="4884" width="12.85546875" customWidth="1"/>
    <col min="4885" max="4885" width="13.7109375" customWidth="1"/>
    <col min="4886" max="4886" width="11.42578125" customWidth="1"/>
    <col min="4887" max="4887" width="13" customWidth="1"/>
    <col min="4888" max="4888" width="13.7109375" customWidth="1"/>
    <col min="4889" max="4889" width="13.42578125" customWidth="1"/>
    <col min="4890" max="4890" width="11.7109375" customWidth="1"/>
    <col min="4891" max="4891" width="15.5703125" customWidth="1"/>
    <col min="4892" max="4892" width="14.42578125" customWidth="1"/>
    <col min="4893" max="4893" width="11.7109375" customWidth="1"/>
    <col min="4894" max="4894" width="13" customWidth="1"/>
    <col min="4895" max="4896" width="15" customWidth="1"/>
    <col min="4897" max="4897" width="12" customWidth="1"/>
    <col min="4898" max="4898" width="13.140625" customWidth="1"/>
    <col min="4899" max="4899" width="12.7109375" customWidth="1"/>
    <col min="4900" max="4900" width="13.85546875" customWidth="1"/>
    <col min="4901" max="4901" width="12.7109375" customWidth="1"/>
    <col min="4902" max="4902" width="11.7109375" customWidth="1"/>
    <col min="4903" max="4903" width="11.5703125" customWidth="1"/>
    <col min="4904" max="4904" width="12" customWidth="1"/>
    <col min="4905" max="4905" width="13.7109375" customWidth="1"/>
    <col min="4906" max="4906" width="13.140625" customWidth="1"/>
    <col min="4907" max="4907" width="17.28515625" customWidth="1"/>
    <col min="4908" max="4908" width="10.5703125" customWidth="1"/>
    <col min="4909" max="4909" width="12.42578125" bestFit="1" customWidth="1"/>
    <col min="4911" max="4911" width="10.85546875" bestFit="1" customWidth="1"/>
    <col min="4912" max="4912" width="11.28515625" customWidth="1"/>
    <col min="4913" max="4913" width="10.85546875" bestFit="1" customWidth="1"/>
    <col min="5121" max="5121" width="48.42578125" customWidth="1"/>
    <col min="5122" max="5122" width="11.7109375" customWidth="1"/>
    <col min="5123" max="5135" width="0" hidden="1" customWidth="1"/>
    <col min="5136" max="5137" width="15.5703125" customWidth="1"/>
    <col min="5138" max="5138" width="16.28515625" customWidth="1"/>
    <col min="5139" max="5139" width="13.140625" customWidth="1"/>
    <col min="5140" max="5140" width="12.85546875" customWidth="1"/>
    <col min="5141" max="5141" width="13.7109375" customWidth="1"/>
    <col min="5142" max="5142" width="11.42578125" customWidth="1"/>
    <col min="5143" max="5143" width="13" customWidth="1"/>
    <col min="5144" max="5144" width="13.7109375" customWidth="1"/>
    <col min="5145" max="5145" width="13.42578125" customWidth="1"/>
    <col min="5146" max="5146" width="11.7109375" customWidth="1"/>
    <col min="5147" max="5147" width="15.5703125" customWidth="1"/>
    <col min="5148" max="5148" width="14.42578125" customWidth="1"/>
    <col min="5149" max="5149" width="11.7109375" customWidth="1"/>
    <col min="5150" max="5150" width="13" customWidth="1"/>
    <col min="5151" max="5152" width="15" customWidth="1"/>
    <col min="5153" max="5153" width="12" customWidth="1"/>
    <col min="5154" max="5154" width="13.140625" customWidth="1"/>
    <col min="5155" max="5155" width="12.7109375" customWidth="1"/>
    <col min="5156" max="5156" width="13.85546875" customWidth="1"/>
    <col min="5157" max="5157" width="12.7109375" customWidth="1"/>
    <col min="5158" max="5158" width="11.7109375" customWidth="1"/>
    <col min="5159" max="5159" width="11.5703125" customWidth="1"/>
    <col min="5160" max="5160" width="12" customWidth="1"/>
    <col min="5161" max="5161" width="13.7109375" customWidth="1"/>
    <col min="5162" max="5162" width="13.140625" customWidth="1"/>
    <col min="5163" max="5163" width="17.28515625" customWidth="1"/>
    <col min="5164" max="5164" width="10.5703125" customWidth="1"/>
    <col min="5165" max="5165" width="12.42578125" bestFit="1" customWidth="1"/>
    <col min="5167" max="5167" width="10.85546875" bestFit="1" customWidth="1"/>
    <col min="5168" max="5168" width="11.28515625" customWidth="1"/>
    <col min="5169" max="5169" width="10.85546875" bestFit="1" customWidth="1"/>
    <col min="5377" max="5377" width="48.42578125" customWidth="1"/>
    <col min="5378" max="5378" width="11.7109375" customWidth="1"/>
    <col min="5379" max="5391" width="0" hidden="1" customWidth="1"/>
    <col min="5392" max="5393" width="15.5703125" customWidth="1"/>
    <col min="5394" max="5394" width="16.28515625" customWidth="1"/>
    <col min="5395" max="5395" width="13.140625" customWidth="1"/>
    <col min="5396" max="5396" width="12.85546875" customWidth="1"/>
    <col min="5397" max="5397" width="13.7109375" customWidth="1"/>
    <col min="5398" max="5398" width="11.42578125" customWidth="1"/>
    <col min="5399" max="5399" width="13" customWidth="1"/>
    <col min="5400" max="5400" width="13.7109375" customWidth="1"/>
    <col min="5401" max="5401" width="13.42578125" customWidth="1"/>
    <col min="5402" max="5402" width="11.7109375" customWidth="1"/>
    <col min="5403" max="5403" width="15.5703125" customWidth="1"/>
    <col min="5404" max="5404" width="14.42578125" customWidth="1"/>
    <col min="5405" max="5405" width="11.7109375" customWidth="1"/>
    <col min="5406" max="5406" width="13" customWidth="1"/>
    <col min="5407" max="5408" width="15" customWidth="1"/>
    <col min="5409" max="5409" width="12" customWidth="1"/>
    <col min="5410" max="5410" width="13.140625" customWidth="1"/>
    <col min="5411" max="5411" width="12.7109375" customWidth="1"/>
    <col min="5412" max="5412" width="13.85546875" customWidth="1"/>
    <col min="5413" max="5413" width="12.7109375" customWidth="1"/>
    <col min="5414" max="5414" width="11.7109375" customWidth="1"/>
    <col min="5415" max="5415" width="11.5703125" customWidth="1"/>
    <col min="5416" max="5416" width="12" customWidth="1"/>
    <col min="5417" max="5417" width="13.7109375" customWidth="1"/>
    <col min="5418" max="5418" width="13.140625" customWidth="1"/>
    <col min="5419" max="5419" width="17.28515625" customWidth="1"/>
    <col min="5420" max="5420" width="10.5703125" customWidth="1"/>
    <col min="5421" max="5421" width="12.42578125" bestFit="1" customWidth="1"/>
    <col min="5423" max="5423" width="10.85546875" bestFit="1" customWidth="1"/>
    <col min="5424" max="5424" width="11.28515625" customWidth="1"/>
    <col min="5425" max="5425" width="10.85546875" bestFit="1" customWidth="1"/>
    <col min="5633" max="5633" width="48.42578125" customWidth="1"/>
    <col min="5634" max="5634" width="11.7109375" customWidth="1"/>
    <col min="5635" max="5647" width="0" hidden="1" customWidth="1"/>
    <col min="5648" max="5649" width="15.5703125" customWidth="1"/>
    <col min="5650" max="5650" width="16.28515625" customWidth="1"/>
    <col min="5651" max="5651" width="13.140625" customWidth="1"/>
    <col min="5652" max="5652" width="12.85546875" customWidth="1"/>
    <col min="5653" max="5653" width="13.7109375" customWidth="1"/>
    <col min="5654" max="5654" width="11.42578125" customWidth="1"/>
    <col min="5655" max="5655" width="13" customWidth="1"/>
    <col min="5656" max="5656" width="13.7109375" customWidth="1"/>
    <col min="5657" max="5657" width="13.42578125" customWidth="1"/>
    <col min="5658" max="5658" width="11.7109375" customWidth="1"/>
    <col min="5659" max="5659" width="15.5703125" customWidth="1"/>
    <col min="5660" max="5660" width="14.42578125" customWidth="1"/>
    <col min="5661" max="5661" width="11.7109375" customWidth="1"/>
    <col min="5662" max="5662" width="13" customWidth="1"/>
    <col min="5663" max="5664" width="15" customWidth="1"/>
    <col min="5665" max="5665" width="12" customWidth="1"/>
    <col min="5666" max="5666" width="13.140625" customWidth="1"/>
    <col min="5667" max="5667" width="12.7109375" customWidth="1"/>
    <col min="5668" max="5668" width="13.85546875" customWidth="1"/>
    <col min="5669" max="5669" width="12.7109375" customWidth="1"/>
    <col min="5670" max="5670" width="11.7109375" customWidth="1"/>
    <col min="5671" max="5671" width="11.5703125" customWidth="1"/>
    <col min="5672" max="5672" width="12" customWidth="1"/>
    <col min="5673" max="5673" width="13.7109375" customWidth="1"/>
    <col min="5674" max="5674" width="13.140625" customWidth="1"/>
    <col min="5675" max="5675" width="17.28515625" customWidth="1"/>
    <col min="5676" max="5676" width="10.5703125" customWidth="1"/>
    <col min="5677" max="5677" width="12.42578125" bestFit="1" customWidth="1"/>
    <col min="5679" max="5679" width="10.85546875" bestFit="1" customWidth="1"/>
    <col min="5680" max="5680" width="11.28515625" customWidth="1"/>
    <col min="5681" max="5681" width="10.85546875" bestFit="1" customWidth="1"/>
    <col min="5889" max="5889" width="48.42578125" customWidth="1"/>
    <col min="5890" max="5890" width="11.7109375" customWidth="1"/>
    <col min="5891" max="5903" width="0" hidden="1" customWidth="1"/>
    <col min="5904" max="5905" width="15.5703125" customWidth="1"/>
    <col min="5906" max="5906" width="16.28515625" customWidth="1"/>
    <col min="5907" max="5907" width="13.140625" customWidth="1"/>
    <col min="5908" max="5908" width="12.85546875" customWidth="1"/>
    <col min="5909" max="5909" width="13.7109375" customWidth="1"/>
    <col min="5910" max="5910" width="11.42578125" customWidth="1"/>
    <col min="5911" max="5911" width="13" customWidth="1"/>
    <col min="5912" max="5912" width="13.7109375" customWidth="1"/>
    <col min="5913" max="5913" width="13.42578125" customWidth="1"/>
    <col min="5914" max="5914" width="11.7109375" customWidth="1"/>
    <col min="5915" max="5915" width="15.5703125" customWidth="1"/>
    <col min="5916" max="5916" width="14.42578125" customWidth="1"/>
    <col min="5917" max="5917" width="11.7109375" customWidth="1"/>
    <col min="5918" max="5918" width="13" customWidth="1"/>
    <col min="5919" max="5920" width="15" customWidth="1"/>
    <col min="5921" max="5921" width="12" customWidth="1"/>
    <col min="5922" max="5922" width="13.140625" customWidth="1"/>
    <col min="5923" max="5923" width="12.7109375" customWidth="1"/>
    <col min="5924" max="5924" width="13.85546875" customWidth="1"/>
    <col min="5925" max="5925" width="12.7109375" customWidth="1"/>
    <col min="5926" max="5926" width="11.7109375" customWidth="1"/>
    <col min="5927" max="5927" width="11.5703125" customWidth="1"/>
    <col min="5928" max="5928" width="12" customWidth="1"/>
    <col min="5929" max="5929" width="13.7109375" customWidth="1"/>
    <col min="5930" max="5930" width="13.140625" customWidth="1"/>
    <col min="5931" max="5931" width="17.28515625" customWidth="1"/>
    <col min="5932" max="5932" width="10.5703125" customWidth="1"/>
    <col min="5933" max="5933" width="12.42578125" bestFit="1" customWidth="1"/>
    <col min="5935" max="5935" width="10.85546875" bestFit="1" customWidth="1"/>
    <col min="5936" max="5936" width="11.28515625" customWidth="1"/>
    <col min="5937" max="5937" width="10.85546875" bestFit="1" customWidth="1"/>
    <col min="6145" max="6145" width="48.42578125" customWidth="1"/>
    <col min="6146" max="6146" width="11.7109375" customWidth="1"/>
    <col min="6147" max="6159" width="0" hidden="1" customWidth="1"/>
    <col min="6160" max="6161" width="15.5703125" customWidth="1"/>
    <col min="6162" max="6162" width="16.28515625" customWidth="1"/>
    <col min="6163" max="6163" width="13.140625" customWidth="1"/>
    <col min="6164" max="6164" width="12.85546875" customWidth="1"/>
    <col min="6165" max="6165" width="13.7109375" customWidth="1"/>
    <col min="6166" max="6166" width="11.42578125" customWidth="1"/>
    <col min="6167" max="6167" width="13" customWidth="1"/>
    <col min="6168" max="6168" width="13.7109375" customWidth="1"/>
    <col min="6169" max="6169" width="13.42578125" customWidth="1"/>
    <col min="6170" max="6170" width="11.7109375" customWidth="1"/>
    <col min="6171" max="6171" width="15.5703125" customWidth="1"/>
    <col min="6172" max="6172" width="14.42578125" customWidth="1"/>
    <col min="6173" max="6173" width="11.7109375" customWidth="1"/>
    <col min="6174" max="6174" width="13" customWidth="1"/>
    <col min="6175" max="6176" width="15" customWidth="1"/>
    <col min="6177" max="6177" width="12" customWidth="1"/>
    <col min="6178" max="6178" width="13.140625" customWidth="1"/>
    <col min="6179" max="6179" width="12.7109375" customWidth="1"/>
    <col min="6180" max="6180" width="13.85546875" customWidth="1"/>
    <col min="6181" max="6181" width="12.7109375" customWidth="1"/>
    <col min="6182" max="6182" width="11.7109375" customWidth="1"/>
    <col min="6183" max="6183" width="11.5703125" customWidth="1"/>
    <col min="6184" max="6184" width="12" customWidth="1"/>
    <col min="6185" max="6185" width="13.7109375" customWidth="1"/>
    <col min="6186" max="6186" width="13.140625" customWidth="1"/>
    <col min="6187" max="6187" width="17.28515625" customWidth="1"/>
    <col min="6188" max="6188" width="10.5703125" customWidth="1"/>
    <col min="6189" max="6189" width="12.42578125" bestFit="1" customWidth="1"/>
    <col min="6191" max="6191" width="10.85546875" bestFit="1" customWidth="1"/>
    <col min="6192" max="6192" width="11.28515625" customWidth="1"/>
    <col min="6193" max="6193" width="10.85546875" bestFit="1" customWidth="1"/>
    <col min="6401" max="6401" width="48.42578125" customWidth="1"/>
    <col min="6402" max="6402" width="11.7109375" customWidth="1"/>
    <col min="6403" max="6415" width="0" hidden="1" customWidth="1"/>
    <col min="6416" max="6417" width="15.5703125" customWidth="1"/>
    <col min="6418" max="6418" width="16.28515625" customWidth="1"/>
    <col min="6419" max="6419" width="13.140625" customWidth="1"/>
    <col min="6420" max="6420" width="12.85546875" customWidth="1"/>
    <col min="6421" max="6421" width="13.7109375" customWidth="1"/>
    <col min="6422" max="6422" width="11.42578125" customWidth="1"/>
    <col min="6423" max="6423" width="13" customWidth="1"/>
    <col min="6424" max="6424" width="13.7109375" customWidth="1"/>
    <col min="6425" max="6425" width="13.42578125" customWidth="1"/>
    <col min="6426" max="6426" width="11.7109375" customWidth="1"/>
    <col min="6427" max="6427" width="15.5703125" customWidth="1"/>
    <col min="6428" max="6428" width="14.42578125" customWidth="1"/>
    <col min="6429" max="6429" width="11.7109375" customWidth="1"/>
    <col min="6430" max="6430" width="13" customWidth="1"/>
    <col min="6431" max="6432" width="15" customWidth="1"/>
    <col min="6433" max="6433" width="12" customWidth="1"/>
    <col min="6434" max="6434" width="13.140625" customWidth="1"/>
    <col min="6435" max="6435" width="12.7109375" customWidth="1"/>
    <col min="6436" max="6436" width="13.85546875" customWidth="1"/>
    <col min="6437" max="6437" width="12.7109375" customWidth="1"/>
    <col min="6438" max="6438" width="11.7109375" customWidth="1"/>
    <col min="6439" max="6439" width="11.5703125" customWidth="1"/>
    <col min="6440" max="6440" width="12" customWidth="1"/>
    <col min="6441" max="6441" width="13.7109375" customWidth="1"/>
    <col min="6442" max="6442" width="13.140625" customWidth="1"/>
    <col min="6443" max="6443" width="17.28515625" customWidth="1"/>
    <col min="6444" max="6444" width="10.5703125" customWidth="1"/>
    <col min="6445" max="6445" width="12.42578125" bestFit="1" customWidth="1"/>
    <col min="6447" max="6447" width="10.85546875" bestFit="1" customWidth="1"/>
    <col min="6448" max="6448" width="11.28515625" customWidth="1"/>
    <col min="6449" max="6449" width="10.85546875" bestFit="1" customWidth="1"/>
    <col min="6657" max="6657" width="48.42578125" customWidth="1"/>
    <col min="6658" max="6658" width="11.7109375" customWidth="1"/>
    <col min="6659" max="6671" width="0" hidden="1" customWidth="1"/>
    <col min="6672" max="6673" width="15.5703125" customWidth="1"/>
    <col min="6674" max="6674" width="16.28515625" customWidth="1"/>
    <col min="6675" max="6675" width="13.140625" customWidth="1"/>
    <col min="6676" max="6676" width="12.85546875" customWidth="1"/>
    <col min="6677" max="6677" width="13.7109375" customWidth="1"/>
    <col min="6678" max="6678" width="11.42578125" customWidth="1"/>
    <col min="6679" max="6679" width="13" customWidth="1"/>
    <col min="6680" max="6680" width="13.7109375" customWidth="1"/>
    <col min="6681" max="6681" width="13.42578125" customWidth="1"/>
    <col min="6682" max="6682" width="11.7109375" customWidth="1"/>
    <col min="6683" max="6683" width="15.5703125" customWidth="1"/>
    <col min="6684" max="6684" width="14.42578125" customWidth="1"/>
    <col min="6685" max="6685" width="11.7109375" customWidth="1"/>
    <col min="6686" max="6686" width="13" customWidth="1"/>
    <col min="6687" max="6688" width="15" customWidth="1"/>
    <col min="6689" max="6689" width="12" customWidth="1"/>
    <col min="6690" max="6690" width="13.140625" customWidth="1"/>
    <col min="6691" max="6691" width="12.7109375" customWidth="1"/>
    <col min="6692" max="6692" width="13.85546875" customWidth="1"/>
    <col min="6693" max="6693" width="12.7109375" customWidth="1"/>
    <col min="6694" max="6694" width="11.7109375" customWidth="1"/>
    <col min="6695" max="6695" width="11.5703125" customWidth="1"/>
    <col min="6696" max="6696" width="12" customWidth="1"/>
    <col min="6697" max="6697" width="13.7109375" customWidth="1"/>
    <col min="6698" max="6698" width="13.140625" customWidth="1"/>
    <col min="6699" max="6699" width="17.28515625" customWidth="1"/>
    <col min="6700" max="6700" width="10.5703125" customWidth="1"/>
    <col min="6701" max="6701" width="12.42578125" bestFit="1" customWidth="1"/>
    <col min="6703" max="6703" width="10.85546875" bestFit="1" customWidth="1"/>
    <col min="6704" max="6704" width="11.28515625" customWidth="1"/>
    <col min="6705" max="6705" width="10.85546875" bestFit="1" customWidth="1"/>
    <col min="6913" max="6913" width="48.42578125" customWidth="1"/>
    <col min="6914" max="6914" width="11.7109375" customWidth="1"/>
    <col min="6915" max="6927" width="0" hidden="1" customWidth="1"/>
    <col min="6928" max="6929" width="15.5703125" customWidth="1"/>
    <col min="6930" max="6930" width="16.28515625" customWidth="1"/>
    <col min="6931" max="6931" width="13.140625" customWidth="1"/>
    <col min="6932" max="6932" width="12.85546875" customWidth="1"/>
    <col min="6933" max="6933" width="13.7109375" customWidth="1"/>
    <col min="6934" max="6934" width="11.42578125" customWidth="1"/>
    <col min="6935" max="6935" width="13" customWidth="1"/>
    <col min="6936" max="6936" width="13.7109375" customWidth="1"/>
    <col min="6937" max="6937" width="13.42578125" customWidth="1"/>
    <col min="6938" max="6938" width="11.7109375" customWidth="1"/>
    <col min="6939" max="6939" width="15.5703125" customWidth="1"/>
    <col min="6940" max="6940" width="14.42578125" customWidth="1"/>
    <col min="6941" max="6941" width="11.7109375" customWidth="1"/>
    <col min="6942" max="6942" width="13" customWidth="1"/>
    <col min="6943" max="6944" width="15" customWidth="1"/>
    <col min="6945" max="6945" width="12" customWidth="1"/>
    <col min="6946" max="6946" width="13.140625" customWidth="1"/>
    <col min="6947" max="6947" width="12.7109375" customWidth="1"/>
    <col min="6948" max="6948" width="13.85546875" customWidth="1"/>
    <col min="6949" max="6949" width="12.7109375" customWidth="1"/>
    <col min="6950" max="6950" width="11.7109375" customWidth="1"/>
    <col min="6951" max="6951" width="11.5703125" customWidth="1"/>
    <col min="6952" max="6952" width="12" customWidth="1"/>
    <col min="6953" max="6953" width="13.7109375" customWidth="1"/>
    <col min="6954" max="6954" width="13.140625" customWidth="1"/>
    <col min="6955" max="6955" width="17.28515625" customWidth="1"/>
    <col min="6956" max="6956" width="10.5703125" customWidth="1"/>
    <col min="6957" max="6957" width="12.42578125" bestFit="1" customWidth="1"/>
    <col min="6959" max="6959" width="10.85546875" bestFit="1" customWidth="1"/>
    <col min="6960" max="6960" width="11.28515625" customWidth="1"/>
    <col min="6961" max="6961" width="10.85546875" bestFit="1" customWidth="1"/>
    <col min="7169" max="7169" width="48.42578125" customWidth="1"/>
    <col min="7170" max="7170" width="11.7109375" customWidth="1"/>
    <col min="7171" max="7183" width="0" hidden="1" customWidth="1"/>
    <col min="7184" max="7185" width="15.5703125" customWidth="1"/>
    <col min="7186" max="7186" width="16.28515625" customWidth="1"/>
    <col min="7187" max="7187" width="13.140625" customWidth="1"/>
    <col min="7188" max="7188" width="12.85546875" customWidth="1"/>
    <col min="7189" max="7189" width="13.7109375" customWidth="1"/>
    <col min="7190" max="7190" width="11.42578125" customWidth="1"/>
    <col min="7191" max="7191" width="13" customWidth="1"/>
    <col min="7192" max="7192" width="13.7109375" customWidth="1"/>
    <col min="7193" max="7193" width="13.42578125" customWidth="1"/>
    <col min="7194" max="7194" width="11.7109375" customWidth="1"/>
    <col min="7195" max="7195" width="15.5703125" customWidth="1"/>
    <col min="7196" max="7196" width="14.42578125" customWidth="1"/>
    <col min="7197" max="7197" width="11.7109375" customWidth="1"/>
    <col min="7198" max="7198" width="13" customWidth="1"/>
    <col min="7199" max="7200" width="15" customWidth="1"/>
    <col min="7201" max="7201" width="12" customWidth="1"/>
    <col min="7202" max="7202" width="13.140625" customWidth="1"/>
    <col min="7203" max="7203" width="12.7109375" customWidth="1"/>
    <col min="7204" max="7204" width="13.85546875" customWidth="1"/>
    <col min="7205" max="7205" width="12.7109375" customWidth="1"/>
    <col min="7206" max="7206" width="11.7109375" customWidth="1"/>
    <col min="7207" max="7207" width="11.5703125" customWidth="1"/>
    <col min="7208" max="7208" width="12" customWidth="1"/>
    <col min="7209" max="7209" width="13.7109375" customWidth="1"/>
    <col min="7210" max="7210" width="13.140625" customWidth="1"/>
    <col min="7211" max="7211" width="17.28515625" customWidth="1"/>
    <col min="7212" max="7212" width="10.5703125" customWidth="1"/>
    <col min="7213" max="7213" width="12.42578125" bestFit="1" customWidth="1"/>
    <col min="7215" max="7215" width="10.85546875" bestFit="1" customWidth="1"/>
    <col min="7216" max="7216" width="11.28515625" customWidth="1"/>
    <col min="7217" max="7217" width="10.85546875" bestFit="1" customWidth="1"/>
    <col min="7425" max="7425" width="48.42578125" customWidth="1"/>
    <col min="7426" max="7426" width="11.7109375" customWidth="1"/>
    <col min="7427" max="7439" width="0" hidden="1" customWidth="1"/>
    <col min="7440" max="7441" width="15.5703125" customWidth="1"/>
    <col min="7442" max="7442" width="16.28515625" customWidth="1"/>
    <col min="7443" max="7443" width="13.140625" customWidth="1"/>
    <col min="7444" max="7444" width="12.85546875" customWidth="1"/>
    <col min="7445" max="7445" width="13.7109375" customWidth="1"/>
    <col min="7446" max="7446" width="11.42578125" customWidth="1"/>
    <col min="7447" max="7447" width="13" customWidth="1"/>
    <col min="7448" max="7448" width="13.7109375" customWidth="1"/>
    <col min="7449" max="7449" width="13.42578125" customWidth="1"/>
    <col min="7450" max="7450" width="11.7109375" customWidth="1"/>
    <col min="7451" max="7451" width="15.5703125" customWidth="1"/>
    <col min="7452" max="7452" width="14.42578125" customWidth="1"/>
    <col min="7453" max="7453" width="11.7109375" customWidth="1"/>
    <col min="7454" max="7454" width="13" customWidth="1"/>
    <col min="7455" max="7456" width="15" customWidth="1"/>
    <col min="7457" max="7457" width="12" customWidth="1"/>
    <col min="7458" max="7458" width="13.140625" customWidth="1"/>
    <col min="7459" max="7459" width="12.7109375" customWidth="1"/>
    <col min="7460" max="7460" width="13.85546875" customWidth="1"/>
    <col min="7461" max="7461" width="12.7109375" customWidth="1"/>
    <col min="7462" max="7462" width="11.7109375" customWidth="1"/>
    <col min="7463" max="7463" width="11.5703125" customWidth="1"/>
    <col min="7464" max="7464" width="12" customWidth="1"/>
    <col min="7465" max="7465" width="13.7109375" customWidth="1"/>
    <col min="7466" max="7466" width="13.140625" customWidth="1"/>
    <col min="7467" max="7467" width="17.28515625" customWidth="1"/>
    <col min="7468" max="7468" width="10.5703125" customWidth="1"/>
    <col min="7469" max="7469" width="12.42578125" bestFit="1" customWidth="1"/>
    <col min="7471" max="7471" width="10.85546875" bestFit="1" customWidth="1"/>
    <col min="7472" max="7472" width="11.28515625" customWidth="1"/>
    <col min="7473" max="7473" width="10.85546875" bestFit="1" customWidth="1"/>
    <col min="7681" max="7681" width="48.42578125" customWidth="1"/>
    <col min="7682" max="7682" width="11.7109375" customWidth="1"/>
    <col min="7683" max="7695" width="0" hidden="1" customWidth="1"/>
    <col min="7696" max="7697" width="15.5703125" customWidth="1"/>
    <col min="7698" max="7698" width="16.28515625" customWidth="1"/>
    <col min="7699" max="7699" width="13.140625" customWidth="1"/>
    <col min="7700" max="7700" width="12.85546875" customWidth="1"/>
    <col min="7701" max="7701" width="13.7109375" customWidth="1"/>
    <col min="7702" max="7702" width="11.42578125" customWidth="1"/>
    <col min="7703" max="7703" width="13" customWidth="1"/>
    <col min="7704" max="7704" width="13.7109375" customWidth="1"/>
    <col min="7705" max="7705" width="13.42578125" customWidth="1"/>
    <col min="7706" max="7706" width="11.7109375" customWidth="1"/>
    <col min="7707" max="7707" width="15.5703125" customWidth="1"/>
    <col min="7708" max="7708" width="14.42578125" customWidth="1"/>
    <col min="7709" max="7709" width="11.7109375" customWidth="1"/>
    <col min="7710" max="7710" width="13" customWidth="1"/>
    <col min="7711" max="7712" width="15" customWidth="1"/>
    <col min="7713" max="7713" width="12" customWidth="1"/>
    <col min="7714" max="7714" width="13.140625" customWidth="1"/>
    <col min="7715" max="7715" width="12.7109375" customWidth="1"/>
    <col min="7716" max="7716" width="13.85546875" customWidth="1"/>
    <col min="7717" max="7717" width="12.7109375" customWidth="1"/>
    <col min="7718" max="7718" width="11.7109375" customWidth="1"/>
    <col min="7719" max="7719" width="11.5703125" customWidth="1"/>
    <col min="7720" max="7720" width="12" customWidth="1"/>
    <col min="7721" max="7721" width="13.7109375" customWidth="1"/>
    <col min="7722" max="7722" width="13.140625" customWidth="1"/>
    <col min="7723" max="7723" width="17.28515625" customWidth="1"/>
    <col min="7724" max="7724" width="10.5703125" customWidth="1"/>
    <col min="7725" max="7725" width="12.42578125" bestFit="1" customWidth="1"/>
    <col min="7727" max="7727" width="10.85546875" bestFit="1" customWidth="1"/>
    <col min="7728" max="7728" width="11.28515625" customWidth="1"/>
    <col min="7729" max="7729" width="10.85546875" bestFit="1" customWidth="1"/>
    <col min="7937" max="7937" width="48.42578125" customWidth="1"/>
    <col min="7938" max="7938" width="11.7109375" customWidth="1"/>
    <col min="7939" max="7951" width="0" hidden="1" customWidth="1"/>
    <col min="7952" max="7953" width="15.5703125" customWidth="1"/>
    <col min="7954" max="7954" width="16.28515625" customWidth="1"/>
    <col min="7955" max="7955" width="13.140625" customWidth="1"/>
    <col min="7956" max="7956" width="12.85546875" customWidth="1"/>
    <col min="7957" max="7957" width="13.7109375" customWidth="1"/>
    <col min="7958" max="7958" width="11.42578125" customWidth="1"/>
    <col min="7959" max="7959" width="13" customWidth="1"/>
    <col min="7960" max="7960" width="13.7109375" customWidth="1"/>
    <col min="7961" max="7961" width="13.42578125" customWidth="1"/>
    <col min="7962" max="7962" width="11.7109375" customWidth="1"/>
    <col min="7963" max="7963" width="15.5703125" customWidth="1"/>
    <col min="7964" max="7964" width="14.42578125" customWidth="1"/>
    <col min="7965" max="7965" width="11.7109375" customWidth="1"/>
    <col min="7966" max="7966" width="13" customWidth="1"/>
    <col min="7967" max="7968" width="15" customWidth="1"/>
    <col min="7969" max="7969" width="12" customWidth="1"/>
    <col min="7970" max="7970" width="13.140625" customWidth="1"/>
    <col min="7971" max="7971" width="12.7109375" customWidth="1"/>
    <col min="7972" max="7972" width="13.85546875" customWidth="1"/>
    <col min="7973" max="7973" width="12.7109375" customWidth="1"/>
    <col min="7974" max="7974" width="11.7109375" customWidth="1"/>
    <col min="7975" max="7975" width="11.5703125" customWidth="1"/>
    <col min="7976" max="7976" width="12" customWidth="1"/>
    <col min="7977" max="7977" width="13.7109375" customWidth="1"/>
    <col min="7978" max="7978" width="13.140625" customWidth="1"/>
    <col min="7979" max="7979" width="17.28515625" customWidth="1"/>
    <col min="7980" max="7980" width="10.5703125" customWidth="1"/>
    <col min="7981" max="7981" width="12.42578125" bestFit="1" customWidth="1"/>
    <col min="7983" max="7983" width="10.85546875" bestFit="1" customWidth="1"/>
    <col min="7984" max="7984" width="11.28515625" customWidth="1"/>
    <col min="7985" max="7985" width="10.85546875" bestFit="1" customWidth="1"/>
    <col min="8193" max="8193" width="48.42578125" customWidth="1"/>
    <col min="8194" max="8194" width="11.7109375" customWidth="1"/>
    <col min="8195" max="8207" width="0" hidden="1" customWidth="1"/>
    <col min="8208" max="8209" width="15.5703125" customWidth="1"/>
    <col min="8210" max="8210" width="16.28515625" customWidth="1"/>
    <col min="8211" max="8211" width="13.140625" customWidth="1"/>
    <col min="8212" max="8212" width="12.85546875" customWidth="1"/>
    <col min="8213" max="8213" width="13.7109375" customWidth="1"/>
    <col min="8214" max="8214" width="11.42578125" customWidth="1"/>
    <col min="8215" max="8215" width="13" customWidth="1"/>
    <col min="8216" max="8216" width="13.7109375" customWidth="1"/>
    <col min="8217" max="8217" width="13.42578125" customWidth="1"/>
    <col min="8218" max="8218" width="11.7109375" customWidth="1"/>
    <col min="8219" max="8219" width="15.5703125" customWidth="1"/>
    <col min="8220" max="8220" width="14.42578125" customWidth="1"/>
    <col min="8221" max="8221" width="11.7109375" customWidth="1"/>
    <col min="8222" max="8222" width="13" customWidth="1"/>
    <col min="8223" max="8224" width="15" customWidth="1"/>
    <col min="8225" max="8225" width="12" customWidth="1"/>
    <col min="8226" max="8226" width="13.140625" customWidth="1"/>
    <col min="8227" max="8227" width="12.7109375" customWidth="1"/>
    <col min="8228" max="8228" width="13.85546875" customWidth="1"/>
    <col min="8229" max="8229" width="12.7109375" customWidth="1"/>
    <col min="8230" max="8230" width="11.7109375" customWidth="1"/>
    <col min="8231" max="8231" width="11.5703125" customWidth="1"/>
    <col min="8232" max="8232" width="12" customWidth="1"/>
    <col min="8233" max="8233" width="13.7109375" customWidth="1"/>
    <col min="8234" max="8234" width="13.140625" customWidth="1"/>
    <col min="8235" max="8235" width="17.28515625" customWidth="1"/>
    <col min="8236" max="8236" width="10.5703125" customWidth="1"/>
    <col min="8237" max="8237" width="12.42578125" bestFit="1" customWidth="1"/>
    <col min="8239" max="8239" width="10.85546875" bestFit="1" customWidth="1"/>
    <col min="8240" max="8240" width="11.28515625" customWidth="1"/>
    <col min="8241" max="8241" width="10.85546875" bestFit="1" customWidth="1"/>
    <col min="8449" max="8449" width="48.42578125" customWidth="1"/>
    <col min="8450" max="8450" width="11.7109375" customWidth="1"/>
    <col min="8451" max="8463" width="0" hidden="1" customWidth="1"/>
    <col min="8464" max="8465" width="15.5703125" customWidth="1"/>
    <col min="8466" max="8466" width="16.28515625" customWidth="1"/>
    <col min="8467" max="8467" width="13.140625" customWidth="1"/>
    <col min="8468" max="8468" width="12.85546875" customWidth="1"/>
    <col min="8469" max="8469" width="13.7109375" customWidth="1"/>
    <col min="8470" max="8470" width="11.42578125" customWidth="1"/>
    <col min="8471" max="8471" width="13" customWidth="1"/>
    <col min="8472" max="8472" width="13.7109375" customWidth="1"/>
    <col min="8473" max="8473" width="13.42578125" customWidth="1"/>
    <col min="8474" max="8474" width="11.7109375" customWidth="1"/>
    <col min="8475" max="8475" width="15.5703125" customWidth="1"/>
    <col min="8476" max="8476" width="14.42578125" customWidth="1"/>
    <col min="8477" max="8477" width="11.7109375" customWidth="1"/>
    <col min="8478" max="8478" width="13" customWidth="1"/>
    <col min="8479" max="8480" width="15" customWidth="1"/>
    <col min="8481" max="8481" width="12" customWidth="1"/>
    <col min="8482" max="8482" width="13.140625" customWidth="1"/>
    <col min="8483" max="8483" width="12.7109375" customWidth="1"/>
    <col min="8484" max="8484" width="13.85546875" customWidth="1"/>
    <col min="8485" max="8485" width="12.7109375" customWidth="1"/>
    <col min="8486" max="8486" width="11.7109375" customWidth="1"/>
    <col min="8487" max="8487" width="11.5703125" customWidth="1"/>
    <col min="8488" max="8488" width="12" customWidth="1"/>
    <col min="8489" max="8489" width="13.7109375" customWidth="1"/>
    <col min="8490" max="8490" width="13.140625" customWidth="1"/>
    <col min="8491" max="8491" width="17.28515625" customWidth="1"/>
    <col min="8492" max="8492" width="10.5703125" customWidth="1"/>
    <col min="8493" max="8493" width="12.42578125" bestFit="1" customWidth="1"/>
    <col min="8495" max="8495" width="10.85546875" bestFit="1" customWidth="1"/>
    <col min="8496" max="8496" width="11.28515625" customWidth="1"/>
    <col min="8497" max="8497" width="10.85546875" bestFit="1" customWidth="1"/>
    <col min="8705" max="8705" width="48.42578125" customWidth="1"/>
    <col min="8706" max="8706" width="11.7109375" customWidth="1"/>
    <col min="8707" max="8719" width="0" hidden="1" customWidth="1"/>
    <col min="8720" max="8721" width="15.5703125" customWidth="1"/>
    <col min="8722" max="8722" width="16.28515625" customWidth="1"/>
    <col min="8723" max="8723" width="13.140625" customWidth="1"/>
    <col min="8724" max="8724" width="12.85546875" customWidth="1"/>
    <col min="8725" max="8725" width="13.7109375" customWidth="1"/>
    <col min="8726" max="8726" width="11.42578125" customWidth="1"/>
    <col min="8727" max="8727" width="13" customWidth="1"/>
    <col min="8728" max="8728" width="13.7109375" customWidth="1"/>
    <col min="8729" max="8729" width="13.42578125" customWidth="1"/>
    <col min="8730" max="8730" width="11.7109375" customWidth="1"/>
    <col min="8731" max="8731" width="15.5703125" customWidth="1"/>
    <col min="8732" max="8732" width="14.42578125" customWidth="1"/>
    <col min="8733" max="8733" width="11.7109375" customWidth="1"/>
    <col min="8734" max="8734" width="13" customWidth="1"/>
    <col min="8735" max="8736" width="15" customWidth="1"/>
    <col min="8737" max="8737" width="12" customWidth="1"/>
    <col min="8738" max="8738" width="13.140625" customWidth="1"/>
    <col min="8739" max="8739" width="12.7109375" customWidth="1"/>
    <col min="8740" max="8740" width="13.85546875" customWidth="1"/>
    <col min="8741" max="8741" width="12.7109375" customWidth="1"/>
    <col min="8742" max="8742" width="11.7109375" customWidth="1"/>
    <col min="8743" max="8743" width="11.5703125" customWidth="1"/>
    <col min="8744" max="8744" width="12" customWidth="1"/>
    <col min="8745" max="8745" width="13.7109375" customWidth="1"/>
    <col min="8746" max="8746" width="13.140625" customWidth="1"/>
    <col min="8747" max="8747" width="17.28515625" customWidth="1"/>
    <col min="8748" max="8748" width="10.5703125" customWidth="1"/>
    <col min="8749" max="8749" width="12.42578125" bestFit="1" customWidth="1"/>
    <col min="8751" max="8751" width="10.85546875" bestFit="1" customWidth="1"/>
    <col min="8752" max="8752" width="11.28515625" customWidth="1"/>
    <col min="8753" max="8753" width="10.85546875" bestFit="1" customWidth="1"/>
    <col min="8961" max="8961" width="48.42578125" customWidth="1"/>
    <col min="8962" max="8962" width="11.7109375" customWidth="1"/>
    <col min="8963" max="8975" width="0" hidden="1" customWidth="1"/>
    <col min="8976" max="8977" width="15.5703125" customWidth="1"/>
    <col min="8978" max="8978" width="16.28515625" customWidth="1"/>
    <col min="8979" max="8979" width="13.140625" customWidth="1"/>
    <col min="8980" max="8980" width="12.85546875" customWidth="1"/>
    <col min="8981" max="8981" width="13.7109375" customWidth="1"/>
    <col min="8982" max="8982" width="11.42578125" customWidth="1"/>
    <col min="8983" max="8983" width="13" customWidth="1"/>
    <col min="8984" max="8984" width="13.7109375" customWidth="1"/>
    <col min="8985" max="8985" width="13.42578125" customWidth="1"/>
    <col min="8986" max="8986" width="11.7109375" customWidth="1"/>
    <col min="8987" max="8987" width="15.5703125" customWidth="1"/>
    <col min="8988" max="8988" width="14.42578125" customWidth="1"/>
    <col min="8989" max="8989" width="11.7109375" customWidth="1"/>
    <col min="8990" max="8990" width="13" customWidth="1"/>
    <col min="8991" max="8992" width="15" customWidth="1"/>
    <col min="8993" max="8993" width="12" customWidth="1"/>
    <col min="8994" max="8994" width="13.140625" customWidth="1"/>
    <col min="8995" max="8995" width="12.7109375" customWidth="1"/>
    <col min="8996" max="8996" width="13.85546875" customWidth="1"/>
    <col min="8997" max="8997" width="12.7109375" customWidth="1"/>
    <col min="8998" max="8998" width="11.7109375" customWidth="1"/>
    <col min="8999" max="8999" width="11.5703125" customWidth="1"/>
    <col min="9000" max="9000" width="12" customWidth="1"/>
    <col min="9001" max="9001" width="13.7109375" customWidth="1"/>
    <col min="9002" max="9002" width="13.140625" customWidth="1"/>
    <col min="9003" max="9003" width="17.28515625" customWidth="1"/>
    <col min="9004" max="9004" width="10.5703125" customWidth="1"/>
    <col min="9005" max="9005" width="12.42578125" bestFit="1" customWidth="1"/>
    <col min="9007" max="9007" width="10.85546875" bestFit="1" customWidth="1"/>
    <col min="9008" max="9008" width="11.28515625" customWidth="1"/>
    <col min="9009" max="9009" width="10.85546875" bestFit="1" customWidth="1"/>
    <col min="9217" max="9217" width="48.42578125" customWidth="1"/>
    <col min="9218" max="9218" width="11.7109375" customWidth="1"/>
    <col min="9219" max="9231" width="0" hidden="1" customWidth="1"/>
    <col min="9232" max="9233" width="15.5703125" customWidth="1"/>
    <col min="9234" max="9234" width="16.28515625" customWidth="1"/>
    <col min="9235" max="9235" width="13.140625" customWidth="1"/>
    <col min="9236" max="9236" width="12.85546875" customWidth="1"/>
    <col min="9237" max="9237" width="13.7109375" customWidth="1"/>
    <col min="9238" max="9238" width="11.42578125" customWidth="1"/>
    <col min="9239" max="9239" width="13" customWidth="1"/>
    <col min="9240" max="9240" width="13.7109375" customWidth="1"/>
    <col min="9241" max="9241" width="13.42578125" customWidth="1"/>
    <col min="9242" max="9242" width="11.7109375" customWidth="1"/>
    <col min="9243" max="9243" width="15.5703125" customWidth="1"/>
    <col min="9244" max="9244" width="14.42578125" customWidth="1"/>
    <col min="9245" max="9245" width="11.7109375" customWidth="1"/>
    <col min="9246" max="9246" width="13" customWidth="1"/>
    <col min="9247" max="9248" width="15" customWidth="1"/>
    <col min="9249" max="9249" width="12" customWidth="1"/>
    <col min="9250" max="9250" width="13.140625" customWidth="1"/>
    <col min="9251" max="9251" width="12.7109375" customWidth="1"/>
    <col min="9252" max="9252" width="13.85546875" customWidth="1"/>
    <col min="9253" max="9253" width="12.7109375" customWidth="1"/>
    <col min="9254" max="9254" width="11.7109375" customWidth="1"/>
    <col min="9255" max="9255" width="11.5703125" customWidth="1"/>
    <col min="9256" max="9256" width="12" customWidth="1"/>
    <col min="9257" max="9257" width="13.7109375" customWidth="1"/>
    <col min="9258" max="9258" width="13.140625" customWidth="1"/>
    <col min="9259" max="9259" width="17.28515625" customWidth="1"/>
    <col min="9260" max="9260" width="10.5703125" customWidth="1"/>
    <col min="9261" max="9261" width="12.42578125" bestFit="1" customWidth="1"/>
    <col min="9263" max="9263" width="10.85546875" bestFit="1" customWidth="1"/>
    <col min="9264" max="9264" width="11.28515625" customWidth="1"/>
    <col min="9265" max="9265" width="10.85546875" bestFit="1" customWidth="1"/>
    <col min="9473" max="9473" width="48.42578125" customWidth="1"/>
    <col min="9474" max="9474" width="11.7109375" customWidth="1"/>
    <col min="9475" max="9487" width="0" hidden="1" customWidth="1"/>
    <col min="9488" max="9489" width="15.5703125" customWidth="1"/>
    <col min="9490" max="9490" width="16.28515625" customWidth="1"/>
    <col min="9491" max="9491" width="13.140625" customWidth="1"/>
    <col min="9492" max="9492" width="12.85546875" customWidth="1"/>
    <col min="9493" max="9493" width="13.7109375" customWidth="1"/>
    <col min="9494" max="9494" width="11.42578125" customWidth="1"/>
    <col min="9495" max="9495" width="13" customWidth="1"/>
    <col min="9496" max="9496" width="13.7109375" customWidth="1"/>
    <col min="9497" max="9497" width="13.42578125" customWidth="1"/>
    <col min="9498" max="9498" width="11.7109375" customWidth="1"/>
    <col min="9499" max="9499" width="15.5703125" customWidth="1"/>
    <col min="9500" max="9500" width="14.42578125" customWidth="1"/>
    <col min="9501" max="9501" width="11.7109375" customWidth="1"/>
    <col min="9502" max="9502" width="13" customWidth="1"/>
    <col min="9503" max="9504" width="15" customWidth="1"/>
    <col min="9505" max="9505" width="12" customWidth="1"/>
    <col min="9506" max="9506" width="13.140625" customWidth="1"/>
    <col min="9507" max="9507" width="12.7109375" customWidth="1"/>
    <col min="9508" max="9508" width="13.85546875" customWidth="1"/>
    <col min="9509" max="9509" width="12.7109375" customWidth="1"/>
    <col min="9510" max="9510" width="11.7109375" customWidth="1"/>
    <col min="9511" max="9511" width="11.5703125" customWidth="1"/>
    <col min="9512" max="9512" width="12" customWidth="1"/>
    <col min="9513" max="9513" width="13.7109375" customWidth="1"/>
    <col min="9514" max="9514" width="13.140625" customWidth="1"/>
    <col min="9515" max="9515" width="17.28515625" customWidth="1"/>
    <col min="9516" max="9516" width="10.5703125" customWidth="1"/>
    <col min="9517" max="9517" width="12.42578125" bestFit="1" customWidth="1"/>
    <col min="9519" max="9519" width="10.85546875" bestFit="1" customWidth="1"/>
    <col min="9520" max="9520" width="11.28515625" customWidth="1"/>
    <col min="9521" max="9521" width="10.85546875" bestFit="1" customWidth="1"/>
    <col min="9729" max="9729" width="48.42578125" customWidth="1"/>
    <col min="9730" max="9730" width="11.7109375" customWidth="1"/>
    <col min="9731" max="9743" width="0" hidden="1" customWidth="1"/>
    <col min="9744" max="9745" width="15.5703125" customWidth="1"/>
    <col min="9746" max="9746" width="16.28515625" customWidth="1"/>
    <col min="9747" max="9747" width="13.140625" customWidth="1"/>
    <col min="9748" max="9748" width="12.85546875" customWidth="1"/>
    <col min="9749" max="9749" width="13.7109375" customWidth="1"/>
    <col min="9750" max="9750" width="11.42578125" customWidth="1"/>
    <col min="9751" max="9751" width="13" customWidth="1"/>
    <col min="9752" max="9752" width="13.7109375" customWidth="1"/>
    <col min="9753" max="9753" width="13.42578125" customWidth="1"/>
    <col min="9754" max="9754" width="11.7109375" customWidth="1"/>
    <col min="9755" max="9755" width="15.5703125" customWidth="1"/>
    <col min="9756" max="9756" width="14.42578125" customWidth="1"/>
    <col min="9757" max="9757" width="11.7109375" customWidth="1"/>
    <col min="9758" max="9758" width="13" customWidth="1"/>
    <col min="9759" max="9760" width="15" customWidth="1"/>
    <col min="9761" max="9761" width="12" customWidth="1"/>
    <col min="9762" max="9762" width="13.140625" customWidth="1"/>
    <col min="9763" max="9763" width="12.7109375" customWidth="1"/>
    <col min="9764" max="9764" width="13.85546875" customWidth="1"/>
    <col min="9765" max="9765" width="12.7109375" customWidth="1"/>
    <col min="9766" max="9766" width="11.7109375" customWidth="1"/>
    <col min="9767" max="9767" width="11.5703125" customWidth="1"/>
    <col min="9768" max="9768" width="12" customWidth="1"/>
    <col min="9769" max="9769" width="13.7109375" customWidth="1"/>
    <col min="9770" max="9770" width="13.140625" customWidth="1"/>
    <col min="9771" max="9771" width="17.28515625" customWidth="1"/>
    <col min="9772" max="9772" width="10.5703125" customWidth="1"/>
    <col min="9773" max="9773" width="12.42578125" bestFit="1" customWidth="1"/>
    <col min="9775" max="9775" width="10.85546875" bestFit="1" customWidth="1"/>
    <col min="9776" max="9776" width="11.28515625" customWidth="1"/>
    <col min="9777" max="9777" width="10.85546875" bestFit="1" customWidth="1"/>
    <col min="9985" max="9985" width="48.42578125" customWidth="1"/>
    <col min="9986" max="9986" width="11.7109375" customWidth="1"/>
    <col min="9987" max="9999" width="0" hidden="1" customWidth="1"/>
    <col min="10000" max="10001" width="15.5703125" customWidth="1"/>
    <col min="10002" max="10002" width="16.28515625" customWidth="1"/>
    <col min="10003" max="10003" width="13.140625" customWidth="1"/>
    <col min="10004" max="10004" width="12.85546875" customWidth="1"/>
    <col min="10005" max="10005" width="13.7109375" customWidth="1"/>
    <col min="10006" max="10006" width="11.42578125" customWidth="1"/>
    <col min="10007" max="10007" width="13" customWidth="1"/>
    <col min="10008" max="10008" width="13.7109375" customWidth="1"/>
    <col min="10009" max="10009" width="13.42578125" customWidth="1"/>
    <col min="10010" max="10010" width="11.7109375" customWidth="1"/>
    <col min="10011" max="10011" width="15.5703125" customWidth="1"/>
    <col min="10012" max="10012" width="14.42578125" customWidth="1"/>
    <col min="10013" max="10013" width="11.7109375" customWidth="1"/>
    <col min="10014" max="10014" width="13" customWidth="1"/>
    <col min="10015" max="10016" width="15" customWidth="1"/>
    <col min="10017" max="10017" width="12" customWidth="1"/>
    <col min="10018" max="10018" width="13.140625" customWidth="1"/>
    <col min="10019" max="10019" width="12.7109375" customWidth="1"/>
    <col min="10020" max="10020" width="13.85546875" customWidth="1"/>
    <col min="10021" max="10021" width="12.7109375" customWidth="1"/>
    <col min="10022" max="10022" width="11.7109375" customWidth="1"/>
    <col min="10023" max="10023" width="11.5703125" customWidth="1"/>
    <col min="10024" max="10024" width="12" customWidth="1"/>
    <col min="10025" max="10025" width="13.7109375" customWidth="1"/>
    <col min="10026" max="10026" width="13.140625" customWidth="1"/>
    <col min="10027" max="10027" width="17.28515625" customWidth="1"/>
    <col min="10028" max="10028" width="10.5703125" customWidth="1"/>
    <col min="10029" max="10029" width="12.42578125" bestFit="1" customWidth="1"/>
    <col min="10031" max="10031" width="10.85546875" bestFit="1" customWidth="1"/>
    <col min="10032" max="10032" width="11.28515625" customWidth="1"/>
    <col min="10033" max="10033" width="10.85546875" bestFit="1" customWidth="1"/>
    <col min="10241" max="10241" width="48.42578125" customWidth="1"/>
    <col min="10242" max="10242" width="11.7109375" customWidth="1"/>
    <col min="10243" max="10255" width="0" hidden="1" customWidth="1"/>
    <col min="10256" max="10257" width="15.5703125" customWidth="1"/>
    <col min="10258" max="10258" width="16.28515625" customWidth="1"/>
    <col min="10259" max="10259" width="13.140625" customWidth="1"/>
    <col min="10260" max="10260" width="12.85546875" customWidth="1"/>
    <col min="10261" max="10261" width="13.7109375" customWidth="1"/>
    <col min="10262" max="10262" width="11.42578125" customWidth="1"/>
    <col min="10263" max="10263" width="13" customWidth="1"/>
    <col min="10264" max="10264" width="13.7109375" customWidth="1"/>
    <col min="10265" max="10265" width="13.42578125" customWidth="1"/>
    <col min="10266" max="10266" width="11.7109375" customWidth="1"/>
    <col min="10267" max="10267" width="15.5703125" customWidth="1"/>
    <col min="10268" max="10268" width="14.42578125" customWidth="1"/>
    <col min="10269" max="10269" width="11.7109375" customWidth="1"/>
    <col min="10270" max="10270" width="13" customWidth="1"/>
    <col min="10271" max="10272" width="15" customWidth="1"/>
    <col min="10273" max="10273" width="12" customWidth="1"/>
    <col min="10274" max="10274" width="13.140625" customWidth="1"/>
    <col min="10275" max="10275" width="12.7109375" customWidth="1"/>
    <col min="10276" max="10276" width="13.85546875" customWidth="1"/>
    <col min="10277" max="10277" width="12.7109375" customWidth="1"/>
    <col min="10278" max="10278" width="11.7109375" customWidth="1"/>
    <col min="10279" max="10279" width="11.5703125" customWidth="1"/>
    <col min="10280" max="10280" width="12" customWidth="1"/>
    <col min="10281" max="10281" width="13.7109375" customWidth="1"/>
    <col min="10282" max="10282" width="13.140625" customWidth="1"/>
    <col min="10283" max="10283" width="17.28515625" customWidth="1"/>
    <col min="10284" max="10284" width="10.5703125" customWidth="1"/>
    <col min="10285" max="10285" width="12.42578125" bestFit="1" customWidth="1"/>
    <col min="10287" max="10287" width="10.85546875" bestFit="1" customWidth="1"/>
    <col min="10288" max="10288" width="11.28515625" customWidth="1"/>
    <col min="10289" max="10289" width="10.85546875" bestFit="1" customWidth="1"/>
    <col min="10497" max="10497" width="48.42578125" customWidth="1"/>
    <col min="10498" max="10498" width="11.7109375" customWidth="1"/>
    <col min="10499" max="10511" width="0" hidden="1" customWidth="1"/>
    <col min="10512" max="10513" width="15.5703125" customWidth="1"/>
    <col min="10514" max="10514" width="16.28515625" customWidth="1"/>
    <col min="10515" max="10515" width="13.140625" customWidth="1"/>
    <col min="10516" max="10516" width="12.85546875" customWidth="1"/>
    <col min="10517" max="10517" width="13.7109375" customWidth="1"/>
    <col min="10518" max="10518" width="11.42578125" customWidth="1"/>
    <col min="10519" max="10519" width="13" customWidth="1"/>
    <col min="10520" max="10520" width="13.7109375" customWidth="1"/>
    <col min="10521" max="10521" width="13.42578125" customWidth="1"/>
    <col min="10522" max="10522" width="11.7109375" customWidth="1"/>
    <col min="10523" max="10523" width="15.5703125" customWidth="1"/>
    <col min="10524" max="10524" width="14.42578125" customWidth="1"/>
    <col min="10525" max="10525" width="11.7109375" customWidth="1"/>
    <col min="10526" max="10526" width="13" customWidth="1"/>
    <col min="10527" max="10528" width="15" customWidth="1"/>
    <col min="10529" max="10529" width="12" customWidth="1"/>
    <col min="10530" max="10530" width="13.140625" customWidth="1"/>
    <col min="10531" max="10531" width="12.7109375" customWidth="1"/>
    <col min="10532" max="10532" width="13.85546875" customWidth="1"/>
    <col min="10533" max="10533" width="12.7109375" customWidth="1"/>
    <col min="10534" max="10534" width="11.7109375" customWidth="1"/>
    <col min="10535" max="10535" width="11.5703125" customWidth="1"/>
    <col min="10536" max="10536" width="12" customWidth="1"/>
    <col min="10537" max="10537" width="13.7109375" customWidth="1"/>
    <col min="10538" max="10538" width="13.140625" customWidth="1"/>
    <col min="10539" max="10539" width="17.28515625" customWidth="1"/>
    <col min="10540" max="10540" width="10.5703125" customWidth="1"/>
    <col min="10541" max="10541" width="12.42578125" bestFit="1" customWidth="1"/>
    <col min="10543" max="10543" width="10.85546875" bestFit="1" customWidth="1"/>
    <col min="10544" max="10544" width="11.28515625" customWidth="1"/>
    <col min="10545" max="10545" width="10.85546875" bestFit="1" customWidth="1"/>
    <col min="10753" max="10753" width="48.42578125" customWidth="1"/>
    <col min="10754" max="10754" width="11.7109375" customWidth="1"/>
    <col min="10755" max="10767" width="0" hidden="1" customWidth="1"/>
    <col min="10768" max="10769" width="15.5703125" customWidth="1"/>
    <col min="10770" max="10770" width="16.28515625" customWidth="1"/>
    <col min="10771" max="10771" width="13.140625" customWidth="1"/>
    <col min="10772" max="10772" width="12.85546875" customWidth="1"/>
    <col min="10773" max="10773" width="13.7109375" customWidth="1"/>
    <col min="10774" max="10774" width="11.42578125" customWidth="1"/>
    <col min="10775" max="10775" width="13" customWidth="1"/>
    <col min="10776" max="10776" width="13.7109375" customWidth="1"/>
    <col min="10777" max="10777" width="13.42578125" customWidth="1"/>
    <col min="10778" max="10778" width="11.7109375" customWidth="1"/>
    <col min="10779" max="10779" width="15.5703125" customWidth="1"/>
    <col min="10780" max="10780" width="14.42578125" customWidth="1"/>
    <col min="10781" max="10781" width="11.7109375" customWidth="1"/>
    <col min="10782" max="10782" width="13" customWidth="1"/>
    <col min="10783" max="10784" width="15" customWidth="1"/>
    <col min="10785" max="10785" width="12" customWidth="1"/>
    <col min="10786" max="10786" width="13.140625" customWidth="1"/>
    <col min="10787" max="10787" width="12.7109375" customWidth="1"/>
    <col min="10788" max="10788" width="13.85546875" customWidth="1"/>
    <col min="10789" max="10789" width="12.7109375" customWidth="1"/>
    <col min="10790" max="10790" width="11.7109375" customWidth="1"/>
    <col min="10791" max="10791" width="11.5703125" customWidth="1"/>
    <col min="10792" max="10792" width="12" customWidth="1"/>
    <col min="10793" max="10793" width="13.7109375" customWidth="1"/>
    <col min="10794" max="10794" width="13.140625" customWidth="1"/>
    <col min="10795" max="10795" width="17.28515625" customWidth="1"/>
    <col min="10796" max="10796" width="10.5703125" customWidth="1"/>
    <col min="10797" max="10797" width="12.42578125" bestFit="1" customWidth="1"/>
    <col min="10799" max="10799" width="10.85546875" bestFit="1" customWidth="1"/>
    <col min="10800" max="10800" width="11.28515625" customWidth="1"/>
    <col min="10801" max="10801" width="10.85546875" bestFit="1" customWidth="1"/>
    <col min="11009" max="11009" width="48.42578125" customWidth="1"/>
    <col min="11010" max="11010" width="11.7109375" customWidth="1"/>
    <col min="11011" max="11023" width="0" hidden="1" customWidth="1"/>
    <col min="11024" max="11025" width="15.5703125" customWidth="1"/>
    <col min="11026" max="11026" width="16.28515625" customWidth="1"/>
    <col min="11027" max="11027" width="13.140625" customWidth="1"/>
    <col min="11028" max="11028" width="12.85546875" customWidth="1"/>
    <col min="11029" max="11029" width="13.7109375" customWidth="1"/>
    <col min="11030" max="11030" width="11.42578125" customWidth="1"/>
    <col min="11031" max="11031" width="13" customWidth="1"/>
    <col min="11032" max="11032" width="13.7109375" customWidth="1"/>
    <col min="11033" max="11033" width="13.42578125" customWidth="1"/>
    <col min="11034" max="11034" width="11.7109375" customWidth="1"/>
    <col min="11035" max="11035" width="15.5703125" customWidth="1"/>
    <col min="11036" max="11036" width="14.42578125" customWidth="1"/>
    <col min="11037" max="11037" width="11.7109375" customWidth="1"/>
    <col min="11038" max="11038" width="13" customWidth="1"/>
    <col min="11039" max="11040" width="15" customWidth="1"/>
    <col min="11041" max="11041" width="12" customWidth="1"/>
    <col min="11042" max="11042" width="13.140625" customWidth="1"/>
    <col min="11043" max="11043" width="12.7109375" customWidth="1"/>
    <col min="11044" max="11044" width="13.85546875" customWidth="1"/>
    <col min="11045" max="11045" width="12.7109375" customWidth="1"/>
    <col min="11046" max="11046" width="11.7109375" customWidth="1"/>
    <col min="11047" max="11047" width="11.5703125" customWidth="1"/>
    <col min="11048" max="11048" width="12" customWidth="1"/>
    <col min="11049" max="11049" width="13.7109375" customWidth="1"/>
    <col min="11050" max="11050" width="13.140625" customWidth="1"/>
    <col min="11051" max="11051" width="17.28515625" customWidth="1"/>
    <col min="11052" max="11052" width="10.5703125" customWidth="1"/>
    <col min="11053" max="11053" width="12.42578125" bestFit="1" customWidth="1"/>
    <col min="11055" max="11055" width="10.85546875" bestFit="1" customWidth="1"/>
    <col min="11056" max="11056" width="11.28515625" customWidth="1"/>
    <col min="11057" max="11057" width="10.85546875" bestFit="1" customWidth="1"/>
    <col min="11265" max="11265" width="48.42578125" customWidth="1"/>
    <col min="11266" max="11266" width="11.7109375" customWidth="1"/>
    <col min="11267" max="11279" width="0" hidden="1" customWidth="1"/>
    <col min="11280" max="11281" width="15.5703125" customWidth="1"/>
    <col min="11282" max="11282" width="16.28515625" customWidth="1"/>
    <col min="11283" max="11283" width="13.140625" customWidth="1"/>
    <col min="11284" max="11284" width="12.85546875" customWidth="1"/>
    <col min="11285" max="11285" width="13.7109375" customWidth="1"/>
    <col min="11286" max="11286" width="11.42578125" customWidth="1"/>
    <col min="11287" max="11287" width="13" customWidth="1"/>
    <col min="11288" max="11288" width="13.7109375" customWidth="1"/>
    <col min="11289" max="11289" width="13.42578125" customWidth="1"/>
    <col min="11290" max="11290" width="11.7109375" customWidth="1"/>
    <col min="11291" max="11291" width="15.5703125" customWidth="1"/>
    <col min="11292" max="11292" width="14.42578125" customWidth="1"/>
    <col min="11293" max="11293" width="11.7109375" customWidth="1"/>
    <col min="11294" max="11294" width="13" customWidth="1"/>
    <col min="11295" max="11296" width="15" customWidth="1"/>
    <col min="11297" max="11297" width="12" customWidth="1"/>
    <col min="11298" max="11298" width="13.140625" customWidth="1"/>
    <col min="11299" max="11299" width="12.7109375" customWidth="1"/>
    <col min="11300" max="11300" width="13.85546875" customWidth="1"/>
    <col min="11301" max="11301" width="12.7109375" customWidth="1"/>
    <col min="11302" max="11302" width="11.7109375" customWidth="1"/>
    <col min="11303" max="11303" width="11.5703125" customWidth="1"/>
    <col min="11304" max="11304" width="12" customWidth="1"/>
    <col min="11305" max="11305" width="13.7109375" customWidth="1"/>
    <col min="11306" max="11306" width="13.140625" customWidth="1"/>
    <col min="11307" max="11307" width="17.28515625" customWidth="1"/>
    <col min="11308" max="11308" width="10.5703125" customWidth="1"/>
    <col min="11309" max="11309" width="12.42578125" bestFit="1" customWidth="1"/>
    <col min="11311" max="11311" width="10.85546875" bestFit="1" customWidth="1"/>
    <col min="11312" max="11312" width="11.28515625" customWidth="1"/>
    <col min="11313" max="11313" width="10.85546875" bestFit="1" customWidth="1"/>
    <col min="11521" max="11521" width="48.42578125" customWidth="1"/>
    <col min="11522" max="11522" width="11.7109375" customWidth="1"/>
    <col min="11523" max="11535" width="0" hidden="1" customWidth="1"/>
    <col min="11536" max="11537" width="15.5703125" customWidth="1"/>
    <col min="11538" max="11538" width="16.28515625" customWidth="1"/>
    <col min="11539" max="11539" width="13.140625" customWidth="1"/>
    <col min="11540" max="11540" width="12.85546875" customWidth="1"/>
    <col min="11541" max="11541" width="13.7109375" customWidth="1"/>
    <col min="11542" max="11542" width="11.42578125" customWidth="1"/>
    <col min="11543" max="11543" width="13" customWidth="1"/>
    <col min="11544" max="11544" width="13.7109375" customWidth="1"/>
    <col min="11545" max="11545" width="13.42578125" customWidth="1"/>
    <col min="11546" max="11546" width="11.7109375" customWidth="1"/>
    <col min="11547" max="11547" width="15.5703125" customWidth="1"/>
    <col min="11548" max="11548" width="14.42578125" customWidth="1"/>
    <col min="11549" max="11549" width="11.7109375" customWidth="1"/>
    <col min="11550" max="11550" width="13" customWidth="1"/>
    <col min="11551" max="11552" width="15" customWidth="1"/>
    <col min="11553" max="11553" width="12" customWidth="1"/>
    <col min="11554" max="11554" width="13.140625" customWidth="1"/>
    <col min="11555" max="11555" width="12.7109375" customWidth="1"/>
    <col min="11556" max="11556" width="13.85546875" customWidth="1"/>
    <col min="11557" max="11557" width="12.7109375" customWidth="1"/>
    <col min="11558" max="11558" width="11.7109375" customWidth="1"/>
    <col min="11559" max="11559" width="11.5703125" customWidth="1"/>
    <col min="11560" max="11560" width="12" customWidth="1"/>
    <col min="11561" max="11561" width="13.7109375" customWidth="1"/>
    <col min="11562" max="11562" width="13.140625" customWidth="1"/>
    <col min="11563" max="11563" width="17.28515625" customWidth="1"/>
    <col min="11564" max="11564" width="10.5703125" customWidth="1"/>
    <col min="11565" max="11565" width="12.42578125" bestFit="1" customWidth="1"/>
    <col min="11567" max="11567" width="10.85546875" bestFit="1" customWidth="1"/>
    <col min="11568" max="11568" width="11.28515625" customWidth="1"/>
    <col min="11569" max="11569" width="10.85546875" bestFit="1" customWidth="1"/>
    <col min="11777" max="11777" width="48.42578125" customWidth="1"/>
    <col min="11778" max="11778" width="11.7109375" customWidth="1"/>
    <col min="11779" max="11791" width="0" hidden="1" customWidth="1"/>
    <col min="11792" max="11793" width="15.5703125" customWidth="1"/>
    <col min="11794" max="11794" width="16.28515625" customWidth="1"/>
    <col min="11795" max="11795" width="13.140625" customWidth="1"/>
    <col min="11796" max="11796" width="12.85546875" customWidth="1"/>
    <col min="11797" max="11797" width="13.7109375" customWidth="1"/>
    <col min="11798" max="11798" width="11.42578125" customWidth="1"/>
    <col min="11799" max="11799" width="13" customWidth="1"/>
    <col min="11800" max="11800" width="13.7109375" customWidth="1"/>
    <col min="11801" max="11801" width="13.42578125" customWidth="1"/>
    <col min="11802" max="11802" width="11.7109375" customWidth="1"/>
    <col min="11803" max="11803" width="15.5703125" customWidth="1"/>
    <col min="11804" max="11804" width="14.42578125" customWidth="1"/>
    <col min="11805" max="11805" width="11.7109375" customWidth="1"/>
    <col min="11806" max="11806" width="13" customWidth="1"/>
    <col min="11807" max="11808" width="15" customWidth="1"/>
    <col min="11809" max="11809" width="12" customWidth="1"/>
    <col min="11810" max="11810" width="13.140625" customWidth="1"/>
    <col min="11811" max="11811" width="12.7109375" customWidth="1"/>
    <col min="11812" max="11812" width="13.85546875" customWidth="1"/>
    <col min="11813" max="11813" width="12.7109375" customWidth="1"/>
    <col min="11814" max="11814" width="11.7109375" customWidth="1"/>
    <col min="11815" max="11815" width="11.5703125" customWidth="1"/>
    <col min="11816" max="11816" width="12" customWidth="1"/>
    <col min="11817" max="11817" width="13.7109375" customWidth="1"/>
    <col min="11818" max="11818" width="13.140625" customWidth="1"/>
    <col min="11819" max="11819" width="17.28515625" customWidth="1"/>
    <col min="11820" max="11820" width="10.5703125" customWidth="1"/>
    <col min="11821" max="11821" width="12.42578125" bestFit="1" customWidth="1"/>
    <col min="11823" max="11823" width="10.85546875" bestFit="1" customWidth="1"/>
    <col min="11824" max="11824" width="11.28515625" customWidth="1"/>
    <col min="11825" max="11825" width="10.85546875" bestFit="1" customWidth="1"/>
    <col min="12033" max="12033" width="48.42578125" customWidth="1"/>
    <col min="12034" max="12034" width="11.7109375" customWidth="1"/>
    <col min="12035" max="12047" width="0" hidden="1" customWidth="1"/>
    <col min="12048" max="12049" width="15.5703125" customWidth="1"/>
    <col min="12050" max="12050" width="16.28515625" customWidth="1"/>
    <col min="12051" max="12051" width="13.140625" customWidth="1"/>
    <col min="12052" max="12052" width="12.85546875" customWidth="1"/>
    <col min="12053" max="12053" width="13.7109375" customWidth="1"/>
    <col min="12054" max="12054" width="11.42578125" customWidth="1"/>
    <col min="12055" max="12055" width="13" customWidth="1"/>
    <col min="12056" max="12056" width="13.7109375" customWidth="1"/>
    <col min="12057" max="12057" width="13.42578125" customWidth="1"/>
    <col min="12058" max="12058" width="11.7109375" customWidth="1"/>
    <col min="12059" max="12059" width="15.5703125" customWidth="1"/>
    <col min="12060" max="12060" width="14.42578125" customWidth="1"/>
    <col min="12061" max="12061" width="11.7109375" customWidth="1"/>
    <col min="12062" max="12062" width="13" customWidth="1"/>
    <col min="12063" max="12064" width="15" customWidth="1"/>
    <col min="12065" max="12065" width="12" customWidth="1"/>
    <col min="12066" max="12066" width="13.140625" customWidth="1"/>
    <col min="12067" max="12067" width="12.7109375" customWidth="1"/>
    <col min="12068" max="12068" width="13.85546875" customWidth="1"/>
    <col min="12069" max="12069" width="12.7109375" customWidth="1"/>
    <col min="12070" max="12070" width="11.7109375" customWidth="1"/>
    <col min="12071" max="12071" width="11.5703125" customWidth="1"/>
    <col min="12072" max="12072" width="12" customWidth="1"/>
    <col min="12073" max="12073" width="13.7109375" customWidth="1"/>
    <col min="12074" max="12074" width="13.140625" customWidth="1"/>
    <col min="12075" max="12075" width="17.28515625" customWidth="1"/>
    <col min="12076" max="12076" width="10.5703125" customWidth="1"/>
    <col min="12077" max="12077" width="12.42578125" bestFit="1" customWidth="1"/>
    <col min="12079" max="12079" width="10.85546875" bestFit="1" customWidth="1"/>
    <col min="12080" max="12080" width="11.28515625" customWidth="1"/>
    <col min="12081" max="12081" width="10.85546875" bestFit="1" customWidth="1"/>
    <col min="12289" max="12289" width="48.42578125" customWidth="1"/>
    <col min="12290" max="12290" width="11.7109375" customWidth="1"/>
    <col min="12291" max="12303" width="0" hidden="1" customWidth="1"/>
    <col min="12304" max="12305" width="15.5703125" customWidth="1"/>
    <col min="12306" max="12306" width="16.28515625" customWidth="1"/>
    <col min="12307" max="12307" width="13.140625" customWidth="1"/>
    <col min="12308" max="12308" width="12.85546875" customWidth="1"/>
    <col min="12309" max="12309" width="13.7109375" customWidth="1"/>
    <col min="12310" max="12310" width="11.42578125" customWidth="1"/>
    <col min="12311" max="12311" width="13" customWidth="1"/>
    <col min="12312" max="12312" width="13.7109375" customWidth="1"/>
    <col min="12313" max="12313" width="13.42578125" customWidth="1"/>
    <col min="12314" max="12314" width="11.7109375" customWidth="1"/>
    <col min="12315" max="12315" width="15.5703125" customWidth="1"/>
    <col min="12316" max="12316" width="14.42578125" customWidth="1"/>
    <col min="12317" max="12317" width="11.7109375" customWidth="1"/>
    <col min="12318" max="12318" width="13" customWidth="1"/>
    <col min="12319" max="12320" width="15" customWidth="1"/>
    <col min="12321" max="12321" width="12" customWidth="1"/>
    <col min="12322" max="12322" width="13.140625" customWidth="1"/>
    <col min="12323" max="12323" width="12.7109375" customWidth="1"/>
    <col min="12324" max="12324" width="13.85546875" customWidth="1"/>
    <col min="12325" max="12325" width="12.7109375" customWidth="1"/>
    <col min="12326" max="12326" width="11.7109375" customWidth="1"/>
    <col min="12327" max="12327" width="11.5703125" customWidth="1"/>
    <col min="12328" max="12328" width="12" customWidth="1"/>
    <col min="12329" max="12329" width="13.7109375" customWidth="1"/>
    <col min="12330" max="12330" width="13.140625" customWidth="1"/>
    <col min="12331" max="12331" width="17.28515625" customWidth="1"/>
    <col min="12332" max="12332" width="10.5703125" customWidth="1"/>
    <col min="12333" max="12333" width="12.42578125" bestFit="1" customWidth="1"/>
    <col min="12335" max="12335" width="10.85546875" bestFit="1" customWidth="1"/>
    <col min="12336" max="12336" width="11.28515625" customWidth="1"/>
    <col min="12337" max="12337" width="10.85546875" bestFit="1" customWidth="1"/>
    <col min="12545" max="12545" width="48.42578125" customWidth="1"/>
    <col min="12546" max="12546" width="11.7109375" customWidth="1"/>
    <col min="12547" max="12559" width="0" hidden="1" customWidth="1"/>
    <col min="12560" max="12561" width="15.5703125" customWidth="1"/>
    <col min="12562" max="12562" width="16.28515625" customWidth="1"/>
    <col min="12563" max="12563" width="13.140625" customWidth="1"/>
    <col min="12564" max="12564" width="12.85546875" customWidth="1"/>
    <col min="12565" max="12565" width="13.7109375" customWidth="1"/>
    <col min="12566" max="12566" width="11.42578125" customWidth="1"/>
    <col min="12567" max="12567" width="13" customWidth="1"/>
    <col min="12568" max="12568" width="13.7109375" customWidth="1"/>
    <col min="12569" max="12569" width="13.42578125" customWidth="1"/>
    <col min="12570" max="12570" width="11.7109375" customWidth="1"/>
    <col min="12571" max="12571" width="15.5703125" customWidth="1"/>
    <col min="12572" max="12572" width="14.42578125" customWidth="1"/>
    <col min="12573" max="12573" width="11.7109375" customWidth="1"/>
    <col min="12574" max="12574" width="13" customWidth="1"/>
    <col min="12575" max="12576" width="15" customWidth="1"/>
    <col min="12577" max="12577" width="12" customWidth="1"/>
    <col min="12578" max="12578" width="13.140625" customWidth="1"/>
    <col min="12579" max="12579" width="12.7109375" customWidth="1"/>
    <col min="12580" max="12580" width="13.85546875" customWidth="1"/>
    <col min="12581" max="12581" width="12.7109375" customWidth="1"/>
    <col min="12582" max="12582" width="11.7109375" customWidth="1"/>
    <col min="12583" max="12583" width="11.5703125" customWidth="1"/>
    <col min="12584" max="12584" width="12" customWidth="1"/>
    <col min="12585" max="12585" width="13.7109375" customWidth="1"/>
    <col min="12586" max="12586" width="13.140625" customWidth="1"/>
    <col min="12587" max="12587" width="17.28515625" customWidth="1"/>
    <col min="12588" max="12588" width="10.5703125" customWidth="1"/>
    <col min="12589" max="12589" width="12.42578125" bestFit="1" customWidth="1"/>
    <col min="12591" max="12591" width="10.85546875" bestFit="1" customWidth="1"/>
    <col min="12592" max="12592" width="11.28515625" customWidth="1"/>
    <col min="12593" max="12593" width="10.85546875" bestFit="1" customWidth="1"/>
    <col min="12801" max="12801" width="48.42578125" customWidth="1"/>
    <col min="12802" max="12802" width="11.7109375" customWidth="1"/>
    <col min="12803" max="12815" width="0" hidden="1" customWidth="1"/>
    <col min="12816" max="12817" width="15.5703125" customWidth="1"/>
    <col min="12818" max="12818" width="16.28515625" customWidth="1"/>
    <col min="12819" max="12819" width="13.140625" customWidth="1"/>
    <col min="12820" max="12820" width="12.85546875" customWidth="1"/>
    <col min="12821" max="12821" width="13.7109375" customWidth="1"/>
    <col min="12822" max="12822" width="11.42578125" customWidth="1"/>
    <col min="12823" max="12823" width="13" customWidth="1"/>
    <col min="12824" max="12824" width="13.7109375" customWidth="1"/>
    <col min="12825" max="12825" width="13.42578125" customWidth="1"/>
    <col min="12826" max="12826" width="11.7109375" customWidth="1"/>
    <col min="12827" max="12827" width="15.5703125" customWidth="1"/>
    <col min="12828" max="12828" width="14.42578125" customWidth="1"/>
    <col min="12829" max="12829" width="11.7109375" customWidth="1"/>
    <col min="12830" max="12830" width="13" customWidth="1"/>
    <col min="12831" max="12832" width="15" customWidth="1"/>
    <col min="12833" max="12833" width="12" customWidth="1"/>
    <col min="12834" max="12834" width="13.140625" customWidth="1"/>
    <col min="12835" max="12835" width="12.7109375" customWidth="1"/>
    <col min="12836" max="12836" width="13.85546875" customWidth="1"/>
    <col min="12837" max="12837" width="12.7109375" customWidth="1"/>
    <col min="12838" max="12838" width="11.7109375" customWidth="1"/>
    <col min="12839" max="12839" width="11.5703125" customWidth="1"/>
    <col min="12840" max="12840" width="12" customWidth="1"/>
    <col min="12841" max="12841" width="13.7109375" customWidth="1"/>
    <col min="12842" max="12842" width="13.140625" customWidth="1"/>
    <col min="12843" max="12843" width="17.28515625" customWidth="1"/>
    <col min="12844" max="12844" width="10.5703125" customWidth="1"/>
    <col min="12845" max="12845" width="12.42578125" bestFit="1" customWidth="1"/>
    <col min="12847" max="12847" width="10.85546875" bestFit="1" customWidth="1"/>
    <col min="12848" max="12848" width="11.28515625" customWidth="1"/>
    <col min="12849" max="12849" width="10.85546875" bestFit="1" customWidth="1"/>
    <col min="13057" max="13057" width="48.42578125" customWidth="1"/>
    <col min="13058" max="13058" width="11.7109375" customWidth="1"/>
    <col min="13059" max="13071" width="0" hidden="1" customWidth="1"/>
    <col min="13072" max="13073" width="15.5703125" customWidth="1"/>
    <col min="13074" max="13074" width="16.28515625" customWidth="1"/>
    <col min="13075" max="13075" width="13.140625" customWidth="1"/>
    <col min="13076" max="13076" width="12.85546875" customWidth="1"/>
    <col min="13077" max="13077" width="13.7109375" customWidth="1"/>
    <col min="13078" max="13078" width="11.42578125" customWidth="1"/>
    <col min="13079" max="13079" width="13" customWidth="1"/>
    <col min="13080" max="13080" width="13.7109375" customWidth="1"/>
    <col min="13081" max="13081" width="13.42578125" customWidth="1"/>
    <col min="13082" max="13082" width="11.7109375" customWidth="1"/>
    <col min="13083" max="13083" width="15.5703125" customWidth="1"/>
    <col min="13084" max="13084" width="14.42578125" customWidth="1"/>
    <col min="13085" max="13085" width="11.7109375" customWidth="1"/>
    <col min="13086" max="13086" width="13" customWidth="1"/>
    <col min="13087" max="13088" width="15" customWidth="1"/>
    <col min="13089" max="13089" width="12" customWidth="1"/>
    <col min="13090" max="13090" width="13.140625" customWidth="1"/>
    <col min="13091" max="13091" width="12.7109375" customWidth="1"/>
    <col min="13092" max="13092" width="13.85546875" customWidth="1"/>
    <col min="13093" max="13093" width="12.7109375" customWidth="1"/>
    <col min="13094" max="13094" width="11.7109375" customWidth="1"/>
    <col min="13095" max="13095" width="11.5703125" customWidth="1"/>
    <col min="13096" max="13096" width="12" customWidth="1"/>
    <col min="13097" max="13097" width="13.7109375" customWidth="1"/>
    <col min="13098" max="13098" width="13.140625" customWidth="1"/>
    <col min="13099" max="13099" width="17.28515625" customWidth="1"/>
    <col min="13100" max="13100" width="10.5703125" customWidth="1"/>
    <col min="13101" max="13101" width="12.42578125" bestFit="1" customWidth="1"/>
    <col min="13103" max="13103" width="10.85546875" bestFit="1" customWidth="1"/>
    <col min="13104" max="13104" width="11.28515625" customWidth="1"/>
    <col min="13105" max="13105" width="10.85546875" bestFit="1" customWidth="1"/>
    <col min="13313" max="13313" width="48.42578125" customWidth="1"/>
    <col min="13314" max="13314" width="11.7109375" customWidth="1"/>
    <col min="13315" max="13327" width="0" hidden="1" customWidth="1"/>
    <col min="13328" max="13329" width="15.5703125" customWidth="1"/>
    <col min="13330" max="13330" width="16.28515625" customWidth="1"/>
    <col min="13331" max="13331" width="13.140625" customWidth="1"/>
    <col min="13332" max="13332" width="12.85546875" customWidth="1"/>
    <col min="13333" max="13333" width="13.7109375" customWidth="1"/>
    <col min="13334" max="13334" width="11.42578125" customWidth="1"/>
    <col min="13335" max="13335" width="13" customWidth="1"/>
    <col min="13336" max="13336" width="13.7109375" customWidth="1"/>
    <col min="13337" max="13337" width="13.42578125" customWidth="1"/>
    <col min="13338" max="13338" width="11.7109375" customWidth="1"/>
    <col min="13339" max="13339" width="15.5703125" customWidth="1"/>
    <col min="13340" max="13340" width="14.42578125" customWidth="1"/>
    <col min="13341" max="13341" width="11.7109375" customWidth="1"/>
    <col min="13342" max="13342" width="13" customWidth="1"/>
    <col min="13343" max="13344" width="15" customWidth="1"/>
    <col min="13345" max="13345" width="12" customWidth="1"/>
    <col min="13346" max="13346" width="13.140625" customWidth="1"/>
    <col min="13347" max="13347" width="12.7109375" customWidth="1"/>
    <col min="13348" max="13348" width="13.85546875" customWidth="1"/>
    <col min="13349" max="13349" width="12.7109375" customWidth="1"/>
    <col min="13350" max="13350" width="11.7109375" customWidth="1"/>
    <col min="13351" max="13351" width="11.5703125" customWidth="1"/>
    <col min="13352" max="13352" width="12" customWidth="1"/>
    <col min="13353" max="13353" width="13.7109375" customWidth="1"/>
    <col min="13354" max="13354" width="13.140625" customWidth="1"/>
    <col min="13355" max="13355" width="17.28515625" customWidth="1"/>
    <col min="13356" max="13356" width="10.5703125" customWidth="1"/>
    <col min="13357" max="13357" width="12.42578125" bestFit="1" customWidth="1"/>
    <col min="13359" max="13359" width="10.85546875" bestFit="1" customWidth="1"/>
    <col min="13360" max="13360" width="11.28515625" customWidth="1"/>
    <col min="13361" max="13361" width="10.85546875" bestFit="1" customWidth="1"/>
    <col min="13569" max="13569" width="48.42578125" customWidth="1"/>
    <col min="13570" max="13570" width="11.7109375" customWidth="1"/>
    <col min="13571" max="13583" width="0" hidden="1" customWidth="1"/>
    <col min="13584" max="13585" width="15.5703125" customWidth="1"/>
    <col min="13586" max="13586" width="16.28515625" customWidth="1"/>
    <col min="13587" max="13587" width="13.140625" customWidth="1"/>
    <col min="13588" max="13588" width="12.85546875" customWidth="1"/>
    <col min="13589" max="13589" width="13.7109375" customWidth="1"/>
    <col min="13590" max="13590" width="11.42578125" customWidth="1"/>
    <col min="13591" max="13591" width="13" customWidth="1"/>
    <col min="13592" max="13592" width="13.7109375" customWidth="1"/>
    <col min="13593" max="13593" width="13.42578125" customWidth="1"/>
    <col min="13594" max="13594" width="11.7109375" customWidth="1"/>
    <col min="13595" max="13595" width="15.5703125" customWidth="1"/>
    <col min="13596" max="13596" width="14.42578125" customWidth="1"/>
    <col min="13597" max="13597" width="11.7109375" customWidth="1"/>
    <col min="13598" max="13598" width="13" customWidth="1"/>
    <col min="13599" max="13600" width="15" customWidth="1"/>
    <col min="13601" max="13601" width="12" customWidth="1"/>
    <col min="13602" max="13602" width="13.140625" customWidth="1"/>
    <col min="13603" max="13603" width="12.7109375" customWidth="1"/>
    <col min="13604" max="13604" width="13.85546875" customWidth="1"/>
    <col min="13605" max="13605" width="12.7109375" customWidth="1"/>
    <col min="13606" max="13606" width="11.7109375" customWidth="1"/>
    <col min="13607" max="13607" width="11.5703125" customWidth="1"/>
    <col min="13608" max="13608" width="12" customWidth="1"/>
    <col min="13609" max="13609" width="13.7109375" customWidth="1"/>
    <col min="13610" max="13610" width="13.140625" customWidth="1"/>
    <col min="13611" max="13611" width="17.28515625" customWidth="1"/>
    <col min="13612" max="13612" width="10.5703125" customWidth="1"/>
    <col min="13613" max="13613" width="12.42578125" bestFit="1" customWidth="1"/>
    <col min="13615" max="13615" width="10.85546875" bestFit="1" customWidth="1"/>
    <col min="13616" max="13616" width="11.28515625" customWidth="1"/>
    <col min="13617" max="13617" width="10.85546875" bestFit="1" customWidth="1"/>
    <col min="13825" max="13825" width="48.42578125" customWidth="1"/>
    <col min="13826" max="13826" width="11.7109375" customWidth="1"/>
    <col min="13827" max="13839" width="0" hidden="1" customWidth="1"/>
    <col min="13840" max="13841" width="15.5703125" customWidth="1"/>
    <col min="13842" max="13842" width="16.28515625" customWidth="1"/>
    <col min="13843" max="13843" width="13.140625" customWidth="1"/>
    <col min="13844" max="13844" width="12.85546875" customWidth="1"/>
    <col min="13845" max="13845" width="13.7109375" customWidth="1"/>
    <col min="13846" max="13846" width="11.42578125" customWidth="1"/>
    <col min="13847" max="13847" width="13" customWidth="1"/>
    <col min="13848" max="13848" width="13.7109375" customWidth="1"/>
    <col min="13849" max="13849" width="13.42578125" customWidth="1"/>
    <col min="13850" max="13850" width="11.7109375" customWidth="1"/>
    <col min="13851" max="13851" width="15.5703125" customWidth="1"/>
    <col min="13852" max="13852" width="14.42578125" customWidth="1"/>
    <col min="13853" max="13853" width="11.7109375" customWidth="1"/>
    <col min="13854" max="13854" width="13" customWidth="1"/>
    <col min="13855" max="13856" width="15" customWidth="1"/>
    <col min="13857" max="13857" width="12" customWidth="1"/>
    <col min="13858" max="13858" width="13.140625" customWidth="1"/>
    <col min="13859" max="13859" width="12.7109375" customWidth="1"/>
    <col min="13860" max="13860" width="13.85546875" customWidth="1"/>
    <col min="13861" max="13861" width="12.7109375" customWidth="1"/>
    <col min="13862" max="13862" width="11.7109375" customWidth="1"/>
    <col min="13863" max="13863" width="11.5703125" customWidth="1"/>
    <col min="13864" max="13864" width="12" customWidth="1"/>
    <col min="13865" max="13865" width="13.7109375" customWidth="1"/>
    <col min="13866" max="13866" width="13.140625" customWidth="1"/>
    <col min="13867" max="13867" width="17.28515625" customWidth="1"/>
    <col min="13868" max="13868" width="10.5703125" customWidth="1"/>
    <col min="13869" max="13869" width="12.42578125" bestFit="1" customWidth="1"/>
    <col min="13871" max="13871" width="10.85546875" bestFit="1" customWidth="1"/>
    <col min="13872" max="13872" width="11.28515625" customWidth="1"/>
    <col min="13873" max="13873" width="10.85546875" bestFit="1" customWidth="1"/>
    <col min="14081" max="14081" width="48.42578125" customWidth="1"/>
    <col min="14082" max="14082" width="11.7109375" customWidth="1"/>
    <col min="14083" max="14095" width="0" hidden="1" customWidth="1"/>
    <col min="14096" max="14097" width="15.5703125" customWidth="1"/>
    <col min="14098" max="14098" width="16.28515625" customWidth="1"/>
    <col min="14099" max="14099" width="13.140625" customWidth="1"/>
    <col min="14100" max="14100" width="12.85546875" customWidth="1"/>
    <col min="14101" max="14101" width="13.7109375" customWidth="1"/>
    <col min="14102" max="14102" width="11.42578125" customWidth="1"/>
    <col min="14103" max="14103" width="13" customWidth="1"/>
    <col min="14104" max="14104" width="13.7109375" customWidth="1"/>
    <col min="14105" max="14105" width="13.42578125" customWidth="1"/>
    <col min="14106" max="14106" width="11.7109375" customWidth="1"/>
    <col min="14107" max="14107" width="15.5703125" customWidth="1"/>
    <col min="14108" max="14108" width="14.42578125" customWidth="1"/>
    <col min="14109" max="14109" width="11.7109375" customWidth="1"/>
    <col min="14110" max="14110" width="13" customWidth="1"/>
    <col min="14111" max="14112" width="15" customWidth="1"/>
    <col min="14113" max="14113" width="12" customWidth="1"/>
    <col min="14114" max="14114" width="13.140625" customWidth="1"/>
    <col min="14115" max="14115" width="12.7109375" customWidth="1"/>
    <col min="14116" max="14116" width="13.85546875" customWidth="1"/>
    <col min="14117" max="14117" width="12.7109375" customWidth="1"/>
    <col min="14118" max="14118" width="11.7109375" customWidth="1"/>
    <col min="14119" max="14119" width="11.5703125" customWidth="1"/>
    <col min="14120" max="14120" width="12" customWidth="1"/>
    <col min="14121" max="14121" width="13.7109375" customWidth="1"/>
    <col min="14122" max="14122" width="13.140625" customWidth="1"/>
    <col min="14123" max="14123" width="17.28515625" customWidth="1"/>
    <col min="14124" max="14124" width="10.5703125" customWidth="1"/>
    <col min="14125" max="14125" width="12.42578125" bestFit="1" customWidth="1"/>
    <col min="14127" max="14127" width="10.85546875" bestFit="1" customWidth="1"/>
    <col min="14128" max="14128" width="11.28515625" customWidth="1"/>
    <col min="14129" max="14129" width="10.85546875" bestFit="1" customWidth="1"/>
    <col min="14337" max="14337" width="48.42578125" customWidth="1"/>
    <col min="14338" max="14338" width="11.7109375" customWidth="1"/>
    <col min="14339" max="14351" width="0" hidden="1" customWidth="1"/>
    <col min="14352" max="14353" width="15.5703125" customWidth="1"/>
    <col min="14354" max="14354" width="16.28515625" customWidth="1"/>
    <col min="14355" max="14355" width="13.140625" customWidth="1"/>
    <col min="14356" max="14356" width="12.85546875" customWidth="1"/>
    <col min="14357" max="14357" width="13.7109375" customWidth="1"/>
    <col min="14358" max="14358" width="11.42578125" customWidth="1"/>
    <col min="14359" max="14359" width="13" customWidth="1"/>
    <col min="14360" max="14360" width="13.7109375" customWidth="1"/>
    <col min="14361" max="14361" width="13.42578125" customWidth="1"/>
    <col min="14362" max="14362" width="11.7109375" customWidth="1"/>
    <col min="14363" max="14363" width="15.5703125" customWidth="1"/>
    <col min="14364" max="14364" width="14.42578125" customWidth="1"/>
    <col min="14365" max="14365" width="11.7109375" customWidth="1"/>
    <col min="14366" max="14366" width="13" customWidth="1"/>
    <col min="14367" max="14368" width="15" customWidth="1"/>
    <col min="14369" max="14369" width="12" customWidth="1"/>
    <col min="14370" max="14370" width="13.140625" customWidth="1"/>
    <col min="14371" max="14371" width="12.7109375" customWidth="1"/>
    <col min="14372" max="14372" width="13.85546875" customWidth="1"/>
    <col min="14373" max="14373" width="12.7109375" customWidth="1"/>
    <col min="14374" max="14374" width="11.7109375" customWidth="1"/>
    <col min="14375" max="14375" width="11.5703125" customWidth="1"/>
    <col min="14376" max="14376" width="12" customWidth="1"/>
    <col min="14377" max="14377" width="13.7109375" customWidth="1"/>
    <col min="14378" max="14378" width="13.140625" customWidth="1"/>
    <col min="14379" max="14379" width="17.28515625" customWidth="1"/>
    <col min="14380" max="14380" width="10.5703125" customWidth="1"/>
    <col min="14381" max="14381" width="12.42578125" bestFit="1" customWidth="1"/>
    <col min="14383" max="14383" width="10.85546875" bestFit="1" customWidth="1"/>
    <col min="14384" max="14384" width="11.28515625" customWidth="1"/>
    <col min="14385" max="14385" width="10.85546875" bestFit="1" customWidth="1"/>
    <col min="14593" max="14593" width="48.42578125" customWidth="1"/>
    <col min="14594" max="14594" width="11.7109375" customWidth="1"/>
    <col min="14595" max="14607" width="0" hidden="1" customWidth="1"/>
    <col min="14608" max="14609" width="15.5703125" customWidth="1"/>
    <col min="14610" max="14610" width="16.28515625" customWidth="1"/>
    <col min="14611" max="14611" width="13.140625" customWidth="1"/>
    <col min="14612" max="14612" width="12.85546875" customWidth="1"/>
    <col min="14613" max="14613" width="13.7109375" customWidth="1"/>
    <col min="14614" max="14614" width="11.42578125" customWidth="1"/>
    <col min="14615" max="14615" width="13" customWidth="1"/>
    <col min="14616" max="14616" width="13.7109375" customWidth="1"/>
    <col min="14617" max="14617" width="13.42578125" customWidth="1"/>
    <col min="14618" max="14618" width="11.7109375" customWidth="1"/>
    <col min="14619" max="14619" width="15.5703125" customWidth="1"/>
    <col min="14620" max="14620" width="14.42578125" customWidth="1"/>
    <col min="14621" max="14621" width="11.7109375" customWidth="1"/>
    <col min="14622" max="14622" width="13" customWidth="1"/>
    <col min="14623" max="14624" width="15" customWidth="1"/>
    <col min="14625" max="14625" width="12" customWidth="1"/>
    <col min="14626" max="14626" width="13.140625" customWidth="1"/>
    <col min="14627" max="14627" width="12.7109375" customWidth="1"/>
    <col min="14628" max="14628" width="13.85546875" customWidth="1"/>
    <col min="14629" max="14629" width="12.7109375" customWidth="1"/>
    <col min="14630" max="14630" width="11.7109375" customWidth="1"/>
    <col min="14631" max="14631" width="11.5703125" customWidth="1"/>
    <col min="14632" max="14632" width="12" customWidth="1"/>
    <col min="14633" max="14633" width="13.7109375" customWidth="1"/>
    <col min="14634" max="14634" width="13.140625" customWidth="1"/>
    <col min="14635" max="14635" width="17.28515625" customWidth="1"/>
    <col min="14636" max="14636" width="10.5703125" customWidth="1"/>
    <col min="14637" max="14637" width="12.42578125" bestFit="1" customWidth="1"/>
    <col min="14639" max="14639" width="10.85546875" bestFit="1" customWidth="1"/>
    <col min="14640" max="14640" width="11.28515625" customWidth="1"/>
    <col min="14641" max="14641" width="10.85546875" bestFit="1" customWidth="1"/>
    <col min="14849" max="14849" width="48.42578125" customWidth="1"/>
    <col min="14850" max="14850" width="11.7109375" customWidth="1"/>
    <col min="14851" max="14863" width="0" hidden="1" customWidth="1"/>
    <col min="14864" max="14865" width="15.5703125" customWidth="1"/>
    <col min="14866" max="14866" width="16.28515625" customWidth="1"/>
    <col min="14867" max="14867" width="13.140625" customWidth="1"/>
    <col min="14868" max="14868" width="12.85546875" customWidth="1"/>
    <col min="14869" max="14869" width="13.7109375" customWidth="1"/>
    <col min="14870" max="14870" width="11.42578125" customWidth="1"/>
    <col min="14871" max="14871" width="13" customWidth="1"/>
    <col min="14872" max="14872" width="13.7109375" customWidth="1"/>
    <col min="14873" max="14873" width="13.42578125" customWidth="1"/>
    <col min="14874" max="14874" width="11.7109375" customWidth="1"/>
    <col min="14875" max="14875" width="15.5703125" customWidth="1"/>
    <col min="14876" max="14876" width="14.42578125" customWidth="1"/>
    <col min="14877" max="14877" width="11.7109375" customWidth="1"/>
    <col min="14878" max="14878" width="13" customWidth="1"/>
    <col min="14879" max="14880" width="15" customWidth="1"/>
    <col min="14881" max="14881" width="12" customWidth="1"/>
    <col min="14882" max="14882" width="13.140625" customWidth="1"/>
    <col min="14883" max="14883" width="12.7109375" customWidth="1"/>
    <col min="14884" max="14884" width="13.85546875" customWidth="1"/>
    <col min="14885" max="14885" width="12.7109375" customWidth="1"/>
    <col min="14886" max="14886" width="11.7109375" customWidth="1"/>
    <col min="14887" max="14887" width="11.5703125" customWidth="1"/>
    <col min="14888" max="14888" width="12" customWidth="1"/>
    <col min="14889" max="14889" width="13.7109375" customWidth="1"/>
    <col min="14890" max="14890" width="13.140625" customWidth="1"/>
    <col min="14891" max="14891" width="17.28515625" customWidth="1"/>
    <col min="14892" max="14892" width="10.5703125" customWidth="1"/>
    <col min="14893" max="14893" width="12.42578125" bestFit="1" customWidth="1"/>
    <col min="14895" max="14895" width="10.85546875" bestFit="1" customWidth="1"/>
    <col min="14896" max="14896" width="11.28515625" customWidth="1"/>
    <col min="14897" max="14897" width="10.85546875" bestFit="1" customWidth="1"/>
    <col min="15105" max="15105" width="48.42578125" customWidth="1"/>
    <col min="15106" max="15106" width="11.7109375" customWidth="1"/>
    <col min="15107" max="15119" width="0" hidden="1" customWidth="1"/>
    <col min="15120" max="15121" width="15.5703125" customWidth="1"/>
    <col min="15122" max="15122" width="16.28515625" customWidth="1"/>
    <col min="15123" max="15123" width="13.140625" customWidth="1"/>
    <col min="15124" max="15124" width="12.85546875" customWidth="1"/>
    <col min="15125" max="15125" width="13.7109375" customWidth="1"/>
    <col min="15126" max="15126" width="11.42578125" customWidth="1"/>
    <col min="15127" max="15127" width="13" customWidth="1"/>
    <col min="15128" max="15128" width="13.7109375" customWidth="1"/>
    <col min="15129" max="15129" width="13.42578125" customWidth="1"/>
    <col min="15130" max="15130" width="11.7109375" customWidth="1"/>
    <col min="15131" max="15131" width="15.5703125" customWidth="1"/>
    <col min="15132" max="15132" width="14.42578125" customWidth="1"/>
    <col min="15133" max="15133" width="11.7109375" customWidth="1"/>
    <col min="15134" max="15134" width="13" customWidth="1"/>
    <col min="15135" max="15136" width="15" customWidth="1"/>
    <col min="15137" max="15137" width="12" customWidth="1"/>
    <col min="15138" max="15138" width="13.140625" customWidth="1"/>
    <col min="15139" max="15139" width="12.7109375" customWidth="1"/>
    <col min="15140" max="15140" width="13.85546875" customWidth="1"/>
    <col min="15141" max="15141" width="12.7109375" customWidth="1"/>
    <col min="15142" max="15142" width="11.7109375" customWidth="1"/>
    <col min="15143" max="15143" width="11.5703125" customWidth="1"/>
    <col min="15144" max="15144" width="12" customWidth="1"/>
    <col min="15145" max="15145" width="13.7109375" customWidth="1"/>
    <col min="15146" max="15146" width="13.140625" customWidth="1"/>
    <col min="15147" max="15147" width="17.28515625" customWidth="1"/>
    <col min="15148" max="15148" width="10.5703125" customWidth="1"/>
    <col min="15149" max="15149" width="12.42578125" bestFit="1" customWidth="1"/>
    <col min="15151" max="15151" width="10.85546875" bestFit="1" customWidth="1"/>
    <col min="15152" max="15152" width="11.28515625" customWidth="1"/>
    <col min="15153" max="15153" width="10.85546875" bestFit="1" customWidth="1"/>
    <col min="15361" max="15361" width="48.42578125" customWidth="1"/>
    <col min="15362" max="15362" width="11.7109375" customWidth="1"/>
    <col min="15363" max="15375" width="0" hidden="1" customWidth="1"/>
    <col min="15376" max="15377" width="15.5703125" customWidth="1"/>
    <col min="15378" max="15378" width="16.28515625" customWidth="1"/>
    <col min="15379" max="15379" width="13.140625" customWidth="1"/>
    <col min="15380" max="15380" width="12.85546875" customWidth="1"/>
    <col min="15381" max="15381" width="13.7109375" customWidth="1"/>
    <col min="15382" max="15382" width="11.42578125" customWidth="1"/>
    <col min="15383" max="15383" width="13" customWidth="1"/>
    <col min="15384" max="15384" width="13.7109375" customWidth="1"/>
    <col min="15385" max="15385" width="13.42578125" customWidth="1"/>
    <col min="15386" max="15386" width="11.7109375" customWidth="1"/>
    <col min="15387" max="15387" width="15.5703125" customWidth="1"/>
    <col min="15388" max="15388" width="14.42578125" customWidth="1"/>
    <col min="15389" max="15389" width="11.7109375" customWidth="1"/>
    <col min="15390" max="15390" width="13" customWidth="1"/>
    <col min="15391" max="15392" width="15" customWidth="1"/>
    <col min="15393" max="15393" width="12" customWidth="1"/>
    <col min="15394" max="15394" width="13.140625" customWidth="1"/>
    <col min="15395" max="15395" width="12.7109375" customWidth="1"/>
    <col min="15396" max="15396" width="13.85546875" customWidth="1"/>
    <col min="15397" max="15397" width="12.7109375" customWidth="1"/>
    <col min="15398" max="15398" width="11.7109375" customWidth="1"/>
    <col min="15399" max="15399" width="11.5703125" customWidth="1"/>
    <col min="15400" max="15400" width="12" customWidth="1"/>
    <col min="15401" max="15401" width="13.7109375" customWidth="1"/>
    <col min="15402" max="15402" width="13.140625" customWidth="1"/>
    <col min="15403" max="15403" width="17.28515625" customWidth="1"/>
    <col min="15404" max="15404" width="10.5703125" customWidth="1"/>
    <col min="15405" max="15405" width="12.42578125" bestFit="1" customWidth="1"/>
    <col min="15407" max="15407" width="10.85546875" bestFit="1" customWidth="1"/>
    <col min="15408" max="15408" width="11.28515625" customWidth="1"/>
    <col min="15409" max="15409" width="10.85546875" bestFit="1" customWidth="1"/>
    <col min="15617" max="15617" width="48.42578125" customWidth="1"/>
    <col min="15618" max="15618" width="11.7109375" customWidth="1"/>
    <col min="15619" max="15631" width="0" hidden="1" customWidth="1"/>
    <col min="15632" max="15633" width="15.5703125" customWidth="1"/>
    <col min="15634" max="15634" width="16.28515625" customWidth="1"/>
    <col min="15635" max="15635" width="13.140625" customWidth="1"/>
    <col min="15636" max="15636" width="12.85546875" customWidth="1"/>
    <col min="15637" max="15637" width="13.7109375" customWidth="1"/>
    <col min="15638" max="15638" width="11.42578125" customWidth="1"/>
    <col min="15639" max="15639" width="13" customWidth="1"/>
    <col min="15640" max="15640" width="13.7109375" customWidth="1"/>
    <col min="15641" max="15641" width="13.42578125" customWidth="1"/>
    <col min="15642" max="15642" width="11.7109375" customWidth="1"/>
    <col min="15643" max="15643" width="15.5703125" customWidth="1"/>
    <col min="15644" max="15644" width="14.42578125" customWidth="1"/>
    <col min="15645" max="15645" width="11.7109375" customWidth="1"/>
    <col min="15646" max="15646" width="13" customWidth="1"/>
    <col min="15647" max="15648" width="15" customWidth="1"/>
    <col min="15649" max="15649" width="12" customWidth="1"/>
    <col min="15650" max="15650" width="13.140625" customWidth="1"/>
    <col min="15651" max="15651" width="12.7109375" customWidth="1"/>
    <col min="15652" max="15652" width="13.85546875" customWidth="1"/>
    <col min="15653" max="15653" width="12.7109375" customWidth="1"/>
    <col min="15654" max="15654" width="11.7109375" customWidth="1"/>
    <col min="15655" max="15655" width="11.5703125" customWidth="1"/>
    <col min="15656" max="15656" width="12" customWidth="1"/>
    <col min="15657" max="15657" width="13.7109375" customWidth="1"/>
    <col min="15658" max="15658" width="13.140625" customWidth="1"/>
    <col min="15659" max="15659" width="17.28515625" customWidth="1"/>
    <col min="15660" max="15660" width="10.5703125" customWidth="1"/>
    <col min="15661" max="15661" width="12.42578125" bestFit="1" customWidth="1"/>
    <col min="15663" max="15663" width="10.85546875" bestFit="1" customWidth="1"/>
    <col min="15664" max="15664" width="11.28515625" customWidth="1"/>
    <col min="15665" max="15665" width="10.85546875" bestFit="1" customWidth="1"/>
    <col min="15873" max="15873" width="48.42578125" customWidth="1"/>
    <col min="15874" max="15874" width="11.7109375" customWidth="1"/>
    <col min="15875" max="15887" width="0" hidden="1" customWidth="1"/>
    <col min="15888" max="15889" width="15.5703125" customWidth="1"/>
    <col min="15890" max="15890" width="16.28515625" customWidth="1"/>
    <col min="15891" max="15891" width="13.140625" customWidth="1"/>
    <col min="15892" max="15892" width="12.85546875" customWidth="1"/>
    <col min="15893" max="15893" width="13.7109375" customWidth="1"/>
    <col min="15894" max="15894" width="11.42578125" customWidth="1"/>
    <col min="15895" max="15895" width="13" customWidth="1"/>
    <col min="15896" max="15896" width="13.7109375" customWidth="1"/>
    <col min="15897" max="15897" width="13.42578125" customWidth="1"/>
    <col min="15898" max="15898" width="11.7109375" customWidth="1"/>
    <col min="15899" max="15899" width="15.5703125" customWidth="1"/>
    <col min="15900" max="15900" width="14.42578125" customWidth="1"/>
    <col min="15901" max="15901" width="11.7109375" customWidth="1"/>
    <col min="15902" max="15902" width="13" customWidth="1"/>
    <col min="15903" max="15904" width="15" customWidth="1"/>
    <col min="15905" max="15905" width="12" customWidth="1"/>
    <col min="15906" max="15906" width="13.140625" customWidth="1"/>
    <col min="15907" max="15907" width="12.7109375" customWidth="1"/>
    <col min="15908" max="15908" width="13.85546875" customWidth="1"/>
    <col min="15909" max="15909" width="12.7109375" customWidth="1"/>
    <col min="15910" max="15910" width="11.7109375" customWidth="1"/>
    <col min="15911" max="15911" width="11.5703125" customWidth="1"/>
    <col min="15912" max="15912" width="12" customWidth="1"/>
    <col min="15913" max="15913" width="13.7109375" customWidth="1"/>
    <col min="15914" max="15914" width="13.140625" customWidth="1"/>
    <col min="15915" max="15915" width="17.28515625" customWidth="1"/>
    <col min="15916" max="15916" width="10.5703125" customWidth="1"/>
    <col min="15917" max="15917" width="12.42578125" bestFit="1" customWidth="1"/>
    <col min="15919" max="15919" width="10.85546875" bestFit="1" customWidth="1"/>
    <col min="15920" max="15920" width="11.28515625" customWidth="1"/>
    <col min="15921" max="15921" width="10.85546875" bestFit="1" customWidth="1"/>
    <col min="16129" max="16129" width="48.42578125" customWidth="1"/>
    <col min="16130" max="16130" width="11.7109375" customWidth="1"/>
    <col min="16131" max="16143" width="0" hidden="1" customWidth="1"/>
    <col min="16144" max="16145" width="15.5703125" customWidth="1"/>
    <col min="16146" max="16146" width="16.28515625" customWidth="1"/>
    <col min="16147" max="16147" width="13.140625" customWidth="1"/>
    <col min="16148" max="16148" width="12.85546875" customWidth="1"/>
    <col min="16149" max="16149" width="13.7109375" customWidth="1"/>
    <col min="16150" max="16150" width="11.42578125" customWidth="1"/>
    <col min="16151" max="16151" width="13" customWidth="1"/>
    <col min="16152" max="16152" width="13.7109375" customWidth="1"/>
    <col min="16153" max="16153" width="13.42578125" customWidth="1"/>
    <col min="16154" max="16154" width="11.7109375" customWidth="1"/>
    <col min="16155" max="16155" width="15.5703125" customWidth="1"/>
    <col min="16156" max="16156" width="14.42578125" customWidth="1"/>
    <col min="16157" max="16157" width="11.7109375" customWidth="1"/>
    <col min="16158" max="16158" width="13" customWidth="1"/>
    <col min="16159" max="16160" width="15" customWidth="1"/>
    <col min="16161" max="16161" width="12" customWidth="1"/>
    <col min="16162" max="16162" width="13.140625" customWidth="1"/>
    <col min="16163" max="16163" width="12.7109375" customWidth="1"/>
    <col min="16164" max="16164" width="13.85546875" customWidth="1"/>
    <col min="16165" max="16165" width="12.7109375" customWidth="1"/>
    <col min="16166" max="16166" width="11.7109375" customWidth="1"/>
    <col min="16167" max="16167" width="11.5703125" customWidth="1"/>
    <col min="16168" max="16168" width="12" customWidth="1"/>
    <col min="16169" max="16169" width="13.7109375" customWidth="1"/>
    <col min="16170" max="16170" width="13.140625" customWidth="1"/>
    <col min="16171" max="16171" width="17.28515625" customWidth="1"/>
    <col min="16172" max="16172" width="10.5703125" customWidth="1"/>
    <col min="16173" max="16173" width="12.42578125" bestFit="1" customWidth="1"/>
    <col min="16175" max="16175" width="10.85546875" bestFit="1" customWidth="1"/>
    <col min="16176" max="16176" width="11.28515625" customWidth="1"/>
    <col min="16177" max="16177" width="10.85546875" bestFit="1" customWidth="1"/>
  </cols>
  <sheetData>
    <row r="1" spans="1:179" s="3" customFormat="1" ht="19.5" thickBot="1" x14ac:dyDescent="0.35">
      <c r="A1" s="2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3" t="s">
        <v>1</v>
      </c>
      <c r="T1" s="223"/>
      <c r="U1" s="223"/>
      <c r="V1" s="223"/>
      <c r="W1" s="223"/>
      <c r="X1" s="223"/>
      <c r="Y1" s="224" t="s">
        <v>2</v>
      </c>
      <c r="Z1" s="224"/>
      <c r="AA1" s="224"/>
      <c r="AB1" s="224"/>
      <c r="AC1" s="224"/>
      <c r="AD1" s="224"/>
      <c r="AE1" s="225" t="s">
        <v>3</v>
      </c>
      <c r="AF1" s="225"/>
      <c r="AG1" s="225"/>
      <c r="AH1" s="225"/>
      <c r="AI1" s="225"/>
      <c r="AJ1" s="225"/>
      <c r="AK1" s="226" t="s">
        <v>4</v>
      </c>
      <c r="AL1" s="226"/>
      <c r="AM1" s="226"/>
      <c r="AN1" s="226"/>
      <c r="AO1" s="226"/>
      <c r="AP1" s="226"/>
      <c r="AQ1" s="1"/>
      <c r="AR1" s="2"/>
      <c r="AS1" s="217" t="s">
        <v>5</v>
      </c>
      <c r="AT1" s="217"/>
      <c r="AV1" s="2"/>
      <c r="AW1" s="2"/>
      <c r="AX1" s="4"/>
    </row>
    <row r="2" spans="1:179" ht="12.75" customHeight="1" x14ac:dyDescent="0.25">
      <c r="A2" s="239" t="s">
        <v>6</v>
      </c>
      <c r="B2" s="240"/>
      <c r="C2" s="227" t="s">
        <v>7</v>
      </c>
      <c r="D2" s="229" t="s">
        <v>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  <c r="P2" s="235" t="s">
        <v>9</v>
      </c>
      <c r="Q2" s="237" t="s">
        <v>10</v>
      </c>
      <c r="R2" s="220" t="s">
        <v>11</v>
      </c>
      <c r="S2" s="222" t="s">
        <v>12</v>
      </c>
      <c r="T2" s="222"/>
      <c r="U2" s="222" t="s">
        <v>13</v>
      </c>
      <c r="V2" s="222"/>
      <c r="W2" s="222" t="s">
        <v>14</v>
      </c>
      <c r="X2" s="222"/>
      <c r="Y2" s="218" t="s">
        <v>15</v>
      </c>
      <c r="Z2" s="218"/>
      <c r="AA2" s="218" t="s">
        <v>16</v>
      </c>
      <c r="AB2" s="218"/>
      <c r="AC2" s="218" t="s">
        <v>17</v>
      </c>
      <c r="AD2" s="218"/>
      <c r="AE2" s="219" t="s">
        <v>18</v>
      </c>
      <c r="AF2" s="219"/>
      <c r="AG2" s="219" t="s">
        <v>19</v>
      </c>
      <c r="AH2" s="219"/>
      <c r="AI2" s="219" t="s">
        <v>20</v>
      </c>
      <c r="AJ2" s="219"/>
      <c r="AK2" s="214" t="s">
        <v>21</v>
      </c>
      <c r="AL2" s="214"/>
      <c r="AM2" s="214" t="s">
        <v>22</v>
      </c>
      <c r="AN2" s="214"/>
      <c r="AO2" s="214" t="s">
        <v>23</v>
      </c>
      <c r="AP2" s="214"/>
      <c r="AQ2" s="215" t="s">
        <v>11</v>
      </c>
      <c r="AR2" s="5"/>
      <c r="AS2" s="217" t="s">
        <v>24</v>
      </c>
      <c r="AT2" s="217"/>
      <c r="AU2" s="5"/>
      <c r="AV2" s="5"/>
      <c r="AW2" s="2"/>
      <c r="AX2" s="4"/>
      <c r="BC2" s="7"/>
    </row>
    <row r="3" spans="1:179" ht="15.75" thickBot="1" x14ac:dyDescent="0.3">
      <c r="A3" s="241"/>
      <c r="B3" s="242"/>
      <c r="C3" s="228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/>
      <c r="P3" s="236"/>
      <c r="Q3" s="238"/>
      <c r="R3" s="221"/>
      <c r="S3" s="8" t="s">
        <v>25</v>
      </c>
      <c r="T3" s="8" t="s">
        <v>26</v>
      </c>
      <c r="U3" s="8" t="s">
        <v>25</v>
      </c>
      <c r="V3" s="8" t="s">
        <v>26</v>
      </c>
      <c r="W3" s="8" t="s">
        <v>25</v>
      </c>
      <c r="X3" s="8" t="s">
        <v>26</v>
      </c>
      <c r="Y3" s="9" t="s">
        <v>25</v>
      </c>
      <c r="Z3" s="9" t="s">
        <v>26</v>
      </c>
      <c r="AA3" s="9" t="s">
        <v>25</v>
      </c>
      <c r="AB3" s="9" t="s">
        <v>26</v>
      </c>
      <c r="AC3" s="9" t="s">
        <v>25</v>
      </c>
      <c r="AD3" s="9" t="s">
        <v>26</v>
      </c>
      <c r="AE3" s="10" t="s">
        <v>25</v>
      </c>
      <c r="AF3" s="10" t="s">
        <v>26</v>
      </c>
      <c r="AG3" s="10" t="s">
        <v>25</v>
      </c>
      <c r="AH3" s="10" t="s">
        <v>26</v>
      </c>
      <c r="AI3" s="10" t="s">
        <v>25</v>
      </c>
      <c r="AJ3" s="10" t="s">
        <v>26</v>
      </c>
      <c r="AK3" s="11" t="s">
        <v>25</v>
      </c>
      <c r="AL3" s="11" t="s">
        <v>26</v>
      </c>
      <c r="AM3" s="11" t="s">
        <v>25</v>
      </c>
      <c r="AN3" s="11" t="s">
        <v>26</v>
      </c>
      <c r="AO3" s="11" t="s">
        <v>25</v>
      </c>
      <c r="AP3" s="11" t="s">
        <v>26</v>
      </c>
      <c r="AQ3" s="216"/>
      <c r="AR3" s="12"/>
      <c r="AS3" s="217" t="s">
        <v>27</v>
      </c>
      <c r="AT3" s="217"/>
      <c r="AW3" s="2"/>
    </row>
    <row r="4" spans="1:179" ht="18.75" thickBot="1" x14ac:dyDescent="0.3">
      <c r="A4" s="13" t="s">
        <v>28</v>
      </c>
      <c r="B4" s="14">
        <v>211</v>
      </c>
      <c r="C4" s="15">
        <v>7452300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243">
        <f t="shared" ref="P4:P13" si="0">C4+D4+E4+F4+G4+H4+I4+J4+K4+L4+M4+N4+O4</f>
        <v>7452300</v>
      </c>
      <c r="Q4" s="244">
        <f t="shared" ref="Q4:Q11" si="1">SUM(S4:AP4)</f>
        <v>248400</v>
      </c>
      <c r="R4" s="245">
        <f>AQ4</f>
        <v>7203900</v>
      </c>
      <c r="S4" s="17">
        <v>248400</v>
      </c>
      <c r="T4" s="17"/>
      <c r="U4" s="17"/>
      <c r="V4" s="17"/>
      <c r="W4" s="17"/>
      <c r="X4" s="17"/>
      <c r="Y4" s="17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  <c r="AL4" s="19"/>
      <c r="AM4" s="20"/>
      <c r="AN4" s="19"/>
      <c r="AO4" s="18"/>
      <c r="AP4" s="18"/>
      <c r="AQ4" s="21">
        <f t="shared" ref="AQ4:AQ44" si="2">P4-S4-T4-U4-V4-W4-X4-Y4-Z4-AA4-AB4-AC4-AD4-AE4-AF4-AG4-AH4-AI4-AJ4-AK4-AL4-AM4-AN4-AO4-AP4</f>
        <v>7203900</v>
      </c>
      <c r="AR4" s="12"/>
      <c r="AS4" s="217" t="s">
        <v>29</v>
      </c>
      <c r="AT4" s="217"/>
      <c r="AW4" s="2"/>
    </row>
    <row r="5" spans="1:179" ht="18.75" thickBot="1" x14ac:dyDescent="0.3">
      <c r="A5" s="22" t="s">
        <v>30</v>
      </c>
      <c r="B5" s="23">
        <v>213</v>
      </c>
      <c r="C5" s="24">
        <v>2250400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43">
        <f t="shared" si="0"/>
        <v>2250400</v>
      </c>
      <c r="Q5" s="244">
        <f t="shared" si="1"/>
        <v>0</v>
      </c>
      <c r="R5" s="245">
        <f t="shared" ref="R5:R27" si="3">AQ5</f>
        <v>2250400</v>
      </c>
      <c r="S5" s="26"/>
      <c r="T5" s="26"/>
      <c r="U5" s="26"/>
      <c r="V5" s="26"/>
      <c r="W5" s="26"/>
      <c r="X5" s="26"/>
      <c r="Y5" s="26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8"/>
      <c r="AL5" s="28"/>
      <c r="AM5" s="29"/>
      <c r="AN5" s="28"/>
      <c r="AO5" s="27"/>
      <c r="AP5" s="27"/>
      <c r="AQ5" s="21">
        <f t="shared" si="2"/>
        <v>2250400</v>
      </c>
      <c r="AR5" s="12"/>
      <c r="AS5" s="30"/>
      <c r="AT5" s="30"/>
      <c r="AW5" s="2"/>
    </row>
    <row r="6" spans="1:179" ht="18.75" thickBot="1" x14ac:dyDescent="0.3">
      <c r="A6" s="22" t="s">
        <v>31</v>
      </c>
      <c r="B6" s="23">
        <v>211</v>
      </c>
      <c r="C6" s="24">
        <v>6812100</v>
      </c>
      <c r="D6" s="3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43">
        <f t="shared" si="0"/>
        <v>6812100</v>
      </c>
      <c r="Q6" s="244">
        <f t="shared" si="1"/>
        <v>0</v>
      </c>
      <c r="R6" s="245">
        <f t="shared" si="3"/>
        <v>6812100</v>
      </c>
      <c r="S6" s="26">
        <v>0</v>
      </c>
      <c r="T6" s="26"/>
      <c r="U6" s="26"/>
      <c r="V6" s="26"/>
      <c r="W6" s="26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8"/>
      <c r="AM6" s="29"/>
      <c r="AN6" s="28"/>
      <c r="AO6" s="27"/>
      <c r="AP6" s="27"/>
      <c r="AQ6" s="21">
        <f t="shared" si="2"/>
        <v>6812100</v>
      </c>
      <c r="AR6" s="12"/>
      <c r="AS6" s="30"/>
      <c r="AT6" s="30"/>
      <c r="AW6" s="2"/>
    </row>
    <row r="7" spans="1:179" ht="18.75" thickBot="1" x14ac:dyDescent="0.3">
      <c r="A7" s="22" t="s">
        <v>32</v>
      </c>
      <c r="B7" s="23">
        <v>213</v>
      </c>
      <c r="C7" s="24">
        <v>2057200</v>
      </c>
      <c r="D7" s="31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43">
        <f t="shared" si="0"/>
        <v>2057200</v>
      </c>
      <c r="Q7" s="244">
        <f t="shared" si="1"/>
        <v>0</v>
      </c>
      <c r="R7" s="245">
        <f>AQ7</f>
        <v>2057200</v>
      </c>
      <c r="S7" s="26"/>
      <c r="T7" s="26"/>
      <c r="U7" s="26"/>
      <c r="V7" s="26"/>
      <c r="W7" s="26"/>
      <c r="X7" s="26"/>
      <c r="Y7" s="32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  <c r="AL7" s="28"/>
      <c r="AM7" s="29"/>
      <c r="AN7" s="28"/>
      <c r="AO7" s="27"/>
      <c r="AP7" s="27"/>
      <c r="AQ7" s="21">
        <f t="shared" si="2"/>
        <v>2057200</v>
      </c>
      <c r="AR7" s="12"/>
      <c r="AS7" s="30"/>
      <c r="AT7" s="30"/>
      <c r="AW7" s="2"/>
    </row>
    <row r="8" spans="1:179" ht="18.75" thickBot="1" x14ac:dyDescent="0.3">
      <c r="A8" s="22" t="s">
        <v>33</v>
      </c>
      <c r="B8" s="23">
        <v>211</v>
      </c>
      <c r="C8" s="24">
        <v>304100</v>
      </c>
      <c r="D8" s="31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43">
        <f t="shared" si="0"/>
        <v>304100</v>
      </c>
      <c r="Q8" s="244">
        <f t="shared" si="1"/>
        <v>0</v>
      </c>
      <c r="R8" s="245">
        <f t="shared" si="3"/>
        <v>304100</v>
      </c>
      <c r="S8" s="26"/>
      <c r="T8" s="26"/>
      <c r="U8" s="26"/>
      <c r="V8" s="26"/>
      <c r="W8" s="26"/>
      <c r="X8" s="26"/>
      <c r="Y8" s="26"/>
      <c r="Z8" s="27"/>
      <c r="AA8" s="27"/>
      <c r="AB8" s="27"/>
      <c r="AC8" s="28"/>
      <c r="AD8" s="27"/>
      <c r="AE8" s="27"/>
      <c r="AF8" s="33"/>
      <c r="AG8" s="27"/>
      <c r="AH8" s="27"/>
      <c r="AI8" s="27"/>
      <c r="AJ8" s="27"/>
      <c r="AK8" s="28"/>
      <c r="AL8" s="28"/>
      <c r="AM8" s="29"/>
      <c r="AN8" s="28"/>
      <c r="AO8" s="27"/>
      <c r="AP8" s="27"/>
      <c r="AQ8" s="21">
        <f>P8-S8-T8-U8-V8-W8-X8-Y8-Z8-AA8-AB8-AC8-AD8-AE8-AF8-AG8-AH8-AI8-AJ8-AK8-AL8-AM8-AN8-AO8-AP8</f>
        <v>304100</v>
      </c>
      <c r="AR8" s="12"/>
      <c r="AS8" s="30"/>
      <c r="AT8" s="30"/>
      <c r="AW8" s="2"/>
    </row>
    <row r="9" spans="1:179" ht="18.75" thickBot="1" x14ac:dyDescent="0.3">
      <c r="A9" s="22" t="s">
        <v>34</v>
      </c>
      <c r="B9" s="23">
        <v>213</v>
      </c>
      <c r="C9" s="24">
        <v>91800</v>
      </c>
      <c r="D9" s="3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43">
        <f t="shared" si="0"/>
        <v>91800</v>
      </c>
      <c r="Q9" s="244">
        <f t="shared" si="1"/>
        <v>0</v>
      </c>
      <c r="R9" s="245">
        <f>AQ9</f>
        <v>91800</v>
      </c>
      <c r="S9" s="26"/>
      <c r="T9" s="26"/>
      <c r="U9" s="26"/>
      <c r="V9" s="26"/>
      <c r="W9" s="26"/>
      <c r="X9" s="26"/>
      <c r="Y9" s="26"/>
      <c r="Z9" s="27"/>
      <c r="AA9" s="27"/>
      <c r="AB9" s="27"/>
      <c r="AC9" s="28"/>
      <c r="AD9" s="27"/>
      <c r="AE9" s="27"/>
      <c r="AF9" s="27"/>
      <c r="AG9" s="27"/>
      <c r="AH9" s="27"/>
      <c r="AI9" s="27"/>
      <c r="AJ9" s="27"/>
      <c r="AK9" s="28"/>
      <c r="AL9" s="28"/>
      <c r="AM9" s="29"/>
      <c r="AN9" s="28"/>
      <c r="AO9" s="27"/>
      <c r="AP9" s="27"/>
      <c r="AQ9" s="21">
        <f t="shared" si="2"/>
        <v>91800</v>
      </c>
      <c r="AR9" s="12"/>
      <c r="AS9" s="30"/>
      <c r="AT9" s="30"/>
      <c r="AW9" s="2"/>
    </row>
    <row r="10" spans="1:179" s="44" customFormat="1" ht="21" customHeight="1" thickBot="1" x14ac:dyDescent="0.3">
      <c r="A10" s="34" t="s">
        <v>35</v>
      </c>
      <c r="B10" s="23">
        <v>212</v>
      </c>
      <c r="C10" s="246">
        <v>4830</v>
      </c>
      <c r="D10" s="247"/>
      <c r="E10" s="247"/>
      <c r="F10" s="247"/>
      <c r="G10" s="247"/>
      <c r="H10" s="247"/>
      <c r="I10" s="247"/>
      <c r="J10" s="247"/>
      <c r="K10" s="247"/>
      <c r="L10" s="248"/>
      <c r="M10" s="248"/>
      <c r="N10" s="248"/>
      <c r="O10" s="247"/>
      <c r="P10" s="243">
        <f t="shared" si="0"/>
        <v>4830</v>
      </c>
      <c r="Q10" s="244">
        <f t="shared" si="1"/>
        <v>0</v>
      </c>
      <c r="R10" s="249">
        <f t="shared" si="3"/>
        <v>4830</v>
      </c>
      <c r="S10" s="35"/>
      <c r="T10" s="35"/>
      <c r="U10" s="35"/>
      <c r="V10" s="35"/>
      <c r="W10" s="35"/>
      <c r="X10" s="36"/>
      <c r="Y10" s="36"/>
      <c r="Z10" s="36"/>
      <c r="AA10" s="35"/>
      <c r="AB10" s="37"/>
      <c r="AC10" s="35"/>
      <c r="AD10" s="35"/>
      <c r="AE10" s="36"/>
      <c r="AF10" s="36"/>
      <c r="AG10" s="36"/>
      <c r="AH10" s="36"/>
      <c r="AI10" s="36"/>
      <c r="AJ10" s="36"/>
      <c r="AK10" s="38"/>
      <c r="AL10" s="38"/>
      <c r="AM10" s="39"/>
      <c r="AN10" s="36"/>
      <c r="AO10" s="36"/>
      <c r="AP10" s="36"/>
      <c r="AQ10" s="21">
        <f t="shared" si="2"/>
        <v>4830</v>
      </c>
      <c r="AR10" s="40"/>
      <c r="AS10" s="41"/>
      <c r="AT10" s="6"/>
      <c r="AU10" s="42"/>
      <c r="AV10" s="43"/>
      <c r="AW10" s="43"/>
      <c r="AX10" s="6"/>
      <c r="AY10" s="6"/>
      <c r="AZ10" s="6"/>
      <c r="BA10" s="6"/>
      <c r="BB10" s="6"/>
      <c r="BC10" s="6"/>
      <c r="BD10" s="6"/>
      <c r="BE10" s="6"/>
      <c r="BF10" s="6"/>
    </row>
    <row r="11" spans="1:179" ht="18.75" thickBot="1" x14ac:dyDescent="0.3">
      <c r="A11" s="45" t="s">
        <v>36</v>
      </c>
      <c r="B11" s="250">
        <v>221</v>
      </c>
      <c r="C11" s="251">
        <v>43141</v>
      </c>
      <c r="D11" s="252"/>
      <c r="E11" s="253"/>
      <c r="F11" s="252"/>
      <c r="G11" s="252"/>
      <c r="H11" s="252"/>
      <c r="I11" s="252"/>
      <c r="J11" s="252"/>
      <c r="K11" s="252"/>
      <c r="L11" s="253"/>
      <c r="M11" s="253"/>
      <c r="N11" s="253"/>
      <c r="O11" s="252"/>
      <c r="P11" s="243">
        <f t="shared" si="0"/>
        <v>43141</v>
      </c>
      <c r="Q11" s="254">
        <f t="shared" si="1"/>
        <v>4480</v>
      </c>
      <c r="R11" s="245">
        <f>AQ11</f>
        <v>38661</v>
      </c>
      <c r="S11" s="46">
        <v>4480</v>
      </c>
      <c r="T11" s="46"/>
      <c r="U11" s="46"/>
      <c r="V11" s="46"/>
      <c r="W11" s="46"/>
      <c r="X11" s="47"/>
      <c r="Y11" s="47"/>
      <c r="Z11" s="47"/>
      <c r="AA11" s="46"/>
      <c r="AB11" s="48"/>
      <c r="AC11" s="46"/>
      <c r="AD11" s="46"/>
      <c r="AE11" s="47"/>
      <c r="AF11" s="47"/>
      <c r="AG11" s="47"/>
      <c r="AH11" s="47"/>
      <c r="AI11" s="47"/>
      <c r="AJ11" s="47"/>
      <c r="AK11" s="47"/>
      <c r="AL11" s="47"/>
      <c r="AM11" s="49"/>
      <c r="AN11" s="47"/>
      <c r="AO11" s="47"/>
      <c r="AP11" s="50"/>
      <c r="AQ11" s="51">
        <f t="shared" si="2"/>
        <v>38661</v>
      </c>
      <c r="AU11" s="5"/>
      <c r="AV11" s="5"/>
    </row>
    <row r="12" spans="1:179" s="61" customFormat="1" ht="18.75" thickBot="1" x14ac:dyDescent="0.3">
      <c r="A12" s="52" t="s">
        <v>37</v>
      </c>
      <c r="B12" s="255">
        <v>223</v>
      </c>
      <c r="C12" s="256">
        <v>1650960</v>
      </c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43">
        <f t="shared" si="0"/>
        <v>1650960</v>
      </c>
      <c r="Q12" s="256">
        <f>SUM(S12:AP12)</f>
        <v>187600</v>
      </c>
      <c r="R12" s="257">
        <f>P12-Q12</f>
        <v>1463360</v>
      </c>
      <c r="S12" s="53">
        <v>187600</v>
      </c>
      <c r="T12" s="53"/>
      <c r="U12" s="53"/>
      <c r="V12" s="53"/>
      <c r="W12" s="53"/>
      <c r="X12" s="53"/>
      <c r="Y12" s="54"/>
      <c r="Z12" s="54"/>
      <c r="AA12" s="54"/>
      <c r="AB12" s="55"/>
      <c r="AC12" s="54"/>
      <c r="AD12" s="54"/>
      <c r="AE12" s="54"/>
      <c r="AF12" s="56"/>
      <c r="AG12" s="54"/>
      <c r="AH12" s="54"/>
      <c r="AI12" s="54"/>
      <c r="AJ12" s="54"/>
      <c r="AK12" s="57"/>
      <c r="AL12" s="54"/>
      <c r="AM12" s="54"/>
      <c r="AN12" s="54"/>
      <c r="AO12" s="54"/>
      <c r="AP12" s="58"/>
      <c r="AQ12" s="59">
        <f>P12-S12-T12-U12-V12-W12-X12-Y12-Z12-AA12-AB12-AC12-AD12-AE12-AF12-AG12-AH12-AI12-AJ12-AS12-AL12-AM12-AN12-AO12-AP12+AK12</f>
        <v>1463360</v>
      </c>
      <c r="AR12" s="60"/>
      <c r="AS12" s="54"/>
      <c r="AU12" s="6"/>
      <c r="AV12" s="5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</row>
    <row r="13" spans="1:179" s="44" customFormat="1" ht="16.5" customHeight="1" thickBot="1" x14ac:dyDescent="0.3">
      <c r="A13" s="62" t="s">
        <v>38</v>
      </c>
      <c r="B13" s="63">
        <v>225</v>
      </c>
      <c r="C13" s="258">
        <v>484280</v>
      </c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>
        <f t="shared" si="0"/>
        <v>484280</v>
      </c>
      <c r="Q13" s="261">
        <f>SUM(S13:AP13)</f>
        <v>34147.31</v>
      </c>
      <c r="R13" s="262">
        <f t="shared" si="3"/>
        <v>450132.69</v>
      </c>
      <c r="S13" s="64">
        <v>34147.31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  <c r="AL13" s="64"/>
      <c r="AM13" s="66"/>
      <c r="AN13" s="64"/>
      <c r="AO13" s="64"/>
      <c r="AP13" s="64"/>
      <c r="AQ13" s="67">
        <f t="shared" si="2"/>
        <v>450132.69</v>
      </c>
      <c r="AR13" s="6"/>
      <c r="AS13" s="6"/>
      <c r="AT13" s="68"/>
      <c r="AU13" s="5"/>
      <c r="AV13" s="69"/>
      <c r="AW13" s="5"/>
      <c r="AX13" s="6"/>
      <c r="AY13" s="69"/>
      <c r="AZ13" s="69"/>
      <c r="BA13" s="6"/>
      <c r="BB13" s="6"/>
      <c r="BC13" s="6"/>
      <c r="BD13" s="6"/>
      <c r="BE13" s="6"/>
      <c r="BF13" s="6"/>
    </row>
    <row r="14" spans="1:179" ht="12.75" customHeight="1" thickBot="1" x14ac:dyDescent="0.3">
      <c r="A14" s="70" t="s">
        <v>39</v>
      </c>
      <c r="B14" s="263"/>
      <c r="C14" s="71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3"/>
      <c r="O14" s="72"/>
      <c r="P14" s="84">
        <v>15478</v>
      </c>
      <c r="Q14" s="261">
        <f t="shared" ref="Q14:Q24" si="4">SUM(S14:AP14)</f>
        <v>0</v>
      </c>
      <c r="R14" s="74">
        <f>AQ14</f>
        <v>15478</v>
      </c>
      <c r="S14" s="75"/>
      <c r="T14" s="75"/>
      <c r="U14" s="75"/>
      <c r="V14" s="75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76"/>
      <c r="AQ14" s="77">
        <f t="shared" si="2"/>
        <v>15478</v>
      </c>
    </row>
    <row r="15" spans="1:179" ht="12.75" customHeight="1" thickBot="1" x14ac:dyDescent="0.3">
      <c r="A15" s="70" t="s">
        <v>40</v>
      </c>
      <c r="B15" s="263"/>
      <c r="C15" s="78"/>
      <c r="D15" s="72"/>
      <c r="E15" s="72"/>
      <c r="F15" s="72"/>
      <c r="G15" s="72"/>
      <c r="H15" s="72"/>
      <c r="I15" s="72"/>
      <c r="J15" s="72"/>
      <c r="K15" s="72"/>
      <c r="L15" s="73"/>
      <c r="M15" s="73"/>
      <c r="N15" s="73"/>
      <c r="O15" s="72"/>
      <c r="P15" s="84">
        <v>12000</v>
      </c>
      <c r="Q15" s="261">
        <f t="shared" si="4"/>
        <v>3800</v>
      </c>
      <c r="R15" s="74">
        <f t="shared" si="3"/>
        <v>8200</v>
      </c>
      <c r="S15" s="75">
        <v>3800</v>
      </c>
      <c r="T15" s="75"/>
      <c r="U15" s="75"/>
      <c r="V15" s="7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76"/>
      <c r="AQ15" s="77">
        <f t="shared" si="2"/>
        <v>8200</v>
      </c>
      <c r="AR15" s="79"/>
    </row>
    <row r="16" spans="1:179" ht="12.75" customHeight="1" thickBot="1" x14ac:dyDescent="0.3">
      <c r="A16" s="70" t="s">
        <v>41</v>
      </c>
      <c r="B16" s="263"/>
      <c r="C16" s="78"/>
      <c r="D16" s="72"/>
      <c r="E16" s="72"/>
      <c r="F16" s="72"/>
      <c r="G16" s="72"/>
      <c r="H16" s="72"/>
      <c r="I16" s="72"/>
      <c r="J16" s="72"/>
      <c r="K16" s="72"/>
      <c r="L16" s="73"/>
      <c r="M16" s="73"/>
      <c r="N16" s="73"/>
      <c r="O16" s="72"/>
      <c r="P16" s="84">
        <v>17373.12</v>
      </c>
      <c r="Q16" s="261">
        <f t="shared" si="4"/>
        <v>1232.46</v>
      </c>
      <c r="R16" s="74">
        <f t="shared" si="3"/>
        <v>16140.66</v>
      </c>
      <c r="S16" s="75">
        <v>1232.46</v>
      </c>
      <c r="T16" s="75"/>
      <c r="U16" s="75"/>
      <c r="V16" s="7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76"/>
      <c r="AQ16" s="77">
        <f t="shared" si="2"/>
        <v>16140.66</v>
      </c>
      <c r="AR16" s="79"/>
    </row>
    <row r="17" spans="1:45" ht="12.75" customHeight="1" thickBot="1" x14ac:dyDescent="0.3">
      <c r="A17" s="70" t="s">
        <v>42</v>
      </c>
      <c r="B17" s="263"/>
      <c r="C17" s="78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2"/>
      <c r="P17" s="84">
        <v>4000</v>
      </c>
      <c r="Q17" s="261">
        <f t="shared" si="4"/>
        <v>0</v>
      </c>
      <c r="R17" s="74">
        <f t="shared" si="3"/>
        <v>4000</v>
      </c>
      <c r="S17" s="75"/>
      <c r="T17" s="75"/>
      <c r="U17" s="75"/>
      <c r="V17" s="7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76"/>
      <c r="AQ17" s="77">
        <f t="shared" si="2"/>
        <v>4000</v>
      </c>
      <c r="AR17" s="79"/>
    </row>
    <row r="18" spans="1:45" ht="22.5" customHeight="1" thickBot="1" x14ac:dyDescent="0.3">
      <c r="A18" s="80" t="s">
        <v>43</v>
      </c>
      <c r="B18" s="264"/>
      <c r="C18" s="78"/>
      <c r="D18" s="72"/>
      <c r="E18" s="73"/>
      <c r="F18" s="72"/>
      <c r="G18" s="72"/>
      <c r="H18" s="72"/>
      <c r="I18" s="72"/>
      <c r="J18" s="72"/>
      <c r="K18" s="72"/>
      <c r="L18" s="73"/>
      <c r="M18" s="73"/>
      <c r="N18" s="73"/>
      <c r="O18" s="72"/>
      <c r="P18" s="84">
        <v>1940</v>
      </c>
      <c r="Q18" s="261">
        <f t="shared" si="4"/>
        <v>0</v>
      </c>
      <c r="R18" s="74">
        <f t="shared" si="3"/>
        <v>1940</v>
      </c>
      <c r="S18" s="75"/>
      <c r="T18" s="75"/>
      <c r="U18" s="75"/>
      <c r="V18" s="7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76"/>
      <c r="AQ18" s="77">
        <f t="shared" si="2"/>
        <v>1940</v>
      </c>
      <c r="AR18" s="79"/>
    </row>
    <row r="19" spans="1:45" ht="12.75" customHeight="1" thickBot="1" x14ac:dyDescent="0.3">
      <c r="A19" s="70" t="s">
        <v>44</v>
      </c>
      <c r="B19" s="263"/>
      <c r="C19" s="78"/>
      <c r="D19" s="72"/>
      <c r="E19" s="72"/>
      <c r="F19" s="72"/>
      <c r="G19" s="72"/>
      <c r="H19" s="72"/>
      <c r="I19" s="72"/>
      <c r="J19" s="72"/>
      <c r="K19" s="72"/>
      <c r="L19" s="73"/>
      <c r="M19" s="73"/>
      <c r="N19" s="73"/>
      <c r="O19" s="72"/>
      <c r="P19" s="84">
        <v>4800</v>
      </c>
      <c r="Q19" s="261">
        <f t="shared" si="4"/>
        <v>0</v>
      </c>
      <c r="R19" s="74">
        <f t="shared" si="3"/>
        <v>4800</v>
      </c>
      <c r="S19" s="75"/>
      <c r="T19" s="75"/>
      <c r="U19" s="75"/>
      <c r="V19" s="75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76"/>
      <c r="AQ19" s="77">
        <f t="shared" si="2"/>
        <v>4800</v>
      </c>
      <c r="AR19" s="79"/>
    </row>
    <row r="20" spans="1:45" ht="12.75" customHeight="1" thickBot="1" x14ac:dyDescent="0.3">
      <c r="A20" s="70" t="s">
        <v>45</v>
      </c>
      <c r="B20" s="263"/>
      <c r="C20" s="78"/>
      <c r="D20" s="72"/>
      <c r="E20" s="72"/>
      <c r="F20" s="72"/>
      <c r="G20" s="72"/>
      <c r="H20" s="72"/>
      <c r="I20" s="72"/>
      <c r="J20" s="72"/>
      <c r="K20" s="72"/>
      <c r="L20" s="73"/>
      <c r="M20" s="73"/>
      <c r="N20" s="73"/>
      <c r="O20" s="72"/>
      <c r="P20" s="84">
        <v>9000</v>
      </c>
      <c r="Q20" s="261">
        <f t="shared" si="4"/>
        <v>0</v>
      </c>
      <c r="R20" s="74">
        <f t="shared" si="3"/>
        <v>9000</v>
      </c>
      <c r="S20" s="75"/>
      <c r="T20" s="75"/>
      <c r="U20" s="75"/>
      <c r="V20" s="7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76"/>
      <c r="AQ20" s="77">
        <f t="shared" si="2"/>
        <v>9000</v>
      </c>
      <c r="AR20" s="79"/>
    </row>
    <row r="21" spans="1:45" ht="12.75" customHeight="1" thickBot="1" x14ac:dyDescent="0.3">
      <c r="A21" s="80" t="s">
        <v>46</v>
      </c>
      <c r="B21" s="264"/>
      <c r="C21" s="78"/>
      <c r="D21" s="72"/>
      <c r="E21" s="72"/>
      <c r="F21" s="72"/>
      <c r="G21" s="72"/>
      <c r="H21" s="72"/>
      <c r="I21" s="72"/>
      <c r="J21" s="72"/>
      <c r="K21" s="72"/>
      <c r="L21" s="73"/>
      <c r="M21" s="73"/>
      <c r="N21" s="73"/>
      <c r="O21" s="72"/>
      <c r="P21" s="84">
        <v>6000</v>
      </c>
      <c r="Q21" s="261">
        <f t="shared" si="4"/>
        <v>0</v>
      </c>
      <c r="R21" s="74">
        <f t="shared" si="3"/>
        <v>6000</v>
      </c>
      <c r="S21" s="75"/>
      <c r="T21" s="75"/>
      <c r="U21" s="75"/>
      <c r="V21" s="7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76"/>
      <c r="AQ21" s="77">
        <f t="shared" si="2"/>
        <v>6000</v>
      </c>
      <c r="AR21" s="79"/>
    </row>
    <row r="22" spans="1:45" ht="12.75" customHeight="1" thickBot="1" x14ac:dyDescent="0.3">
      <c r="A22" s="80" t="s">
        <v>47</v>
      </c>
      <c r="B22" s="264"/>
      <c r="C22" s="78"/>
      <c r="D22" s="72"/>
      <c r="E22" s="72"/>
      <c r="F22" s="72"/>
      <c r="G22" s="72"/>
      <c r="H22" s="72"/>
      <c r="I22" s="72"/>
      <c r="J22" s="72"/>
      <c r="K22" s="72"/>
      <c r="L22" s="73"/>
      <c r="M22" s="73"/>
      <c r="N22" s="73"/>
      <c r="O22" s="72"/>
      <c r="P22" s="84">
        <v>16800</v>
      </c>
      <c r="Q22" s="261">
        <f t="shared" si="4"/>
        <v>1400</v>
      </c>
      <c r="R22" s="74">
        <f t="shared" si="3"/>
        <v>15400</v>
      </c>
      <c r="S22" s="75">
        <v>1400</v>
      </c>
      <c r="T22" s="75"/>
      <c r="U22" s="75"/>
      <c r="V22" s="7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76"/>
      <c r="AQ22" s="77">
        <f t="shared" si="2"/>
        <v>15400</v>
      </c>
      <c r="AR22" s="79"/>
    </row>
    <row r="23" spans="1:45" ht="22.5" customHeight="1" thickBot="1" x14ac:dyDescent="0.3">
      <c r="A23" s="81" t="s">
        <v>48</v>
      </c>
      <c r="B23" s="81"/>
      <c r="C23" s="78"/>
      <c r="D23" s="72"/>
      <c r="E23" s="72"/>
      <c r="F23" s="72"/>
      <c r="G23" s="72"/>
      <c r="H23" s="72"/>
      <c r="I23" s="72"/>
      <c r="J23" s="72"/>
      <c r="K23" s="72"/>
      <c r="L23" s="73"/>
      <c r="M23" s="73"/>
      <c r="N23" s="73"/>
      <c r="O23" s="72"/>
      <c r="P23" s="84">
        <v>43888.88</v>
      </c>
      <c r="Q23" s="261">
        <f t="shared" si="4"/>
        <v>0</v>
      </c>
      <c r="R23" s="74">
        <f t="shared" si="3"/>
        <v>43888.88</v>
      </c>
      <c r="S23" s="75"/>
      <c r="T23" s="75"/>
      <c r="U23" s="75"/>
      <c r="V23" s="7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76"/>
      <c r="AQ23" s="77">
        <f t="shared" si="2"/>
        <v>43888.88</v>
      </c>
      <c r="AR23" s="79"/>
      <c r="AS23" s="5"/>
    </row>
    <row r="24" spans="1:45" ht="12.75" customHeight="1" thickBot="1" x14ac:dyDescent="0.3">
      <c r="A24" s="82" t="s">
        <v>49</v>
      </c>
      <c r="B24" s="265"/>
      <c r="C24" s="78"/>
      <c r="D24" s="72"/>
      <c r="E24" s="72"/>
      <c r="F24" s="72"/>
      <c r="G24" s="72"/>
      <c r="H24" s="72"/>
      <c r="I24" s="72"/>
      <c r="J24" s="72"/>
      <c r="K24" s="72"/>
      <c r="L24" s="73"/>
      <c r="M24" s="73"/>
      <c r="N24" s="73"/>
      <c r="O24" s="72"/>
      <c r="P24" s="84">
        <v>0</v>
      </c>
      <c r="Q24" s="261">
        <f t="shared" si="4"/>
        <v>0</v>
      </c>
      <c r="R24" s="74">
        <f t="shared" si="3"/>
        <v>0</v>
      </c>
      <c r="S24" s="75"/>
      <c r="T24" s="75"/>
      <c r="U24" s="75"/>
      <c r="V24" s="7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76"/>
      <c r="AQ24" s="77">
        <f t="shared" si="2"/>
        <v>0</v>
      </c>
      <c r="AR24" s="79"/>
    </row>
    <row r="25" spans="1:45" ht="12.75" customHeight="1" x14ac:dyDescent="0.25">
      <c r="A25" s="83" t="s">
        <v>50</v>
      </c>
      <c r="B25" s="83">
        <v>225</v>
      </c>
      <c r="C25" s="78"/>
      <c r="D25" s="72"/>
      <c r="E25" s="72"/>
      <c r="F25" s="72"/>
      <c r="G25" s="72"/>
      <c r="H25" s="72"/>
      <c r="I25" s="72"/>
      <c r="J25" s="72"/>
      <c r="K25" s="72"/>
      <c r="L25" s="73"/>
      <c r="M25" s="73"/>
      <c r="N25" s="73"/>
      <c r="O25" s="72"/>
      <c r="P25" s="84">
        <v>0</v>
      </c>
      <c r="Q25" s="261">
        <f>SUM(S25:AP25)</f>
        <v>0</v>
      </c>
      <c r="R25" s="74">
        <f>P25-Q25</f>
        <v>0</v>
      </c>
      <c r="S25" s="75"/>
      <c r="T25" s="75"/>
      <c r="U25" s="75"/>
      <c r="V25" s="7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9"/>
      <c r="AN25" s="36"/>
      <c r="AO25" s="36"/>
      <c r="AP25" s="76"/>
      <c r="AQ25" s="77"/>
      <c r="AR25" s="79"/>
    </row>
    <row r="26" spans="1:45" ht="18" customHeight="1" x14ac:dyDescent="0.25">
      <c r="A26" s="85" t="s">
        <v>51</v>
      </c>
      <c r="B26" s="266">
        <v>225</v>
      </c>
      <c r="C26" s="267">
        <v>0</v>
      </c>
      <c r="D26" s="247"/>
      <c r="E26" s="247"/>
      <c r="F26" s="247"/>
      <c r="G26" s="247"/>
      <c r="H26" s="247"/>
      <c r="I26" s="247"/>
      <c r="J26" s="247"/>
      <c r="K26" s="247"/>
      <c r="L26" s="248"/>
      <c r="M26" s="248"/>
      <c r="N26" s="248"/>
      <c r="O26" s="247"/>
      <c r="P26" s="84">
        <f>C26+D26+E26+F26+G26+H26+I26+J26+K26+L26+M26+N26+O26</f>
        <v>0</v>
      </c>
      <c r="Q26" s="86">
        <f t="shared" ref="Q26:Q44" si="5">SUM(S26:AP26)</f>
        <v>27714.85</v>
      </c>
      <c r="R26" s="87">
        <f t="shared" si="3"/>
        <v>-27714.85</v>
      </c>
      <c r="S26" s="35">
        <v>27714.85</v>
      </c>
      <c r="T26" s="35"/>
      <c r="U26" s="35"/>
      <c r="V26" s="35"/>
      <c r="W26" s="35"/>
      <c r="X26" s="36"/>
      <c r="Y26" s="36"/>
      <c r="Z26" s="36"/>
      <c r="AA26" s="37"/>
      <c r="AB26" s="37"/>
      <c r="AC26" s="35"/>
      <c r="AD26" s="35"/>
      <c r="AE26" s="36"/>
      <c r="AF26" s="36"/>
      <c r="AG26" s="36"/>
      <c r="AH26" s="36"/>
      <c r="AI26" s="36"/>
      <c r="AJ26" s="36"/>
      <c r="AK26" s="36"/>
      <c r="AL26" s="36"/>
      <c r="AM26" s="39"/>
      <c r="AN26" s="36"/>
      <c r="AO26" s="36"/>
      <c r="AP26" s="76"/>
      <c r="AQ26" s="88">
        <f t="shared" si="2"/>
        <v>-27714.85</v>
      </c>
    </row>
    <row r="27" spans="1:45" ht="14.25" customHeight="1" x14ac:dyDescent="0.25">
      <c r="A27" s="89" t="s">
        <v>89</v>
      </c>
      <c r="B27" s="268"/>
      <c r="C27" s="267"/>
      <c r="D27" s="247"/>
      <c r="E27" s="248"/>
      <c r="F27" s="247"/>
      <c r="G27" s="247"/>
      <c r="H27" s="247"/>
      <c r="I27" s="247"/>
      <c r="J27" s="247"/>
      <c r="K27" s="247"/>
      <c r="L27" s="248"/>
      <c r="M27" s="248"/>
      <c r="N27" s="248"/>
      <c r="O27" s="247"/>
      <c r="P27" s="84">
        <f>C27+D27+E27+F27+G27+H27+I27+J27+K27+L27+M27+N27+O27</f>
        <v>0</v>
      </c>
      <c r="Q27" s="86">
        <f t="shared" si="5"/>
        <v>0</v>
      </c>
      <c r="R27" s="269">
        <f t="shared" si="3"/>
        <v>0</v>
      </c>
      <c r="S27" s="36"/>
      <c r="T27" s="36"/>
      <c r="U27" s="36"/>
      <c r="V27" s="36"/>
      <c r="W27" s="36"/>
      <c r="X27" s="91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9"/>
      <c r="AN27" s="36"/>
      <c r="AO27" s="36"/>
      <c r="AP27" s="76"/>
      <c r="AQ27" s="77">
        <f t="shared" si="2"/>
        <v>0</v>
      </c>
    </row>
    <row r="28" spans="1:45" ht="15" customHeight="1" thickBot="1" x14ac:dyDescent="0.3">
      <c r="A28" s="92"/>
      <c r="B28" s="270"/>
      <c r="C28" s="271"/>
      <c r="D28" s="272"/>
      <c r="E28" s="273"/>
      <c r="F28" s="272"/>
      <c r="G28" s="272"/>
      <c r="H28" s="272"/>
      <c r="I28" s="272"/>
      <c r="J28" s="272"/>
      <c r="K28" s="272"/>
      <c r="L28" s="273"/>
      <c r="M28" s="273"/>
      <c r="N28" s="273"/>
      <c r="O28" s="272"/>
      <c r="P28" s="84">
        <f>C28+D28+E28+F28+G28+H28+I28+J28+K28+L28+M28+N28+O28</f>
        <v>0</v>
      </c>
      <c r="Q28" s="93">
        <f t="shared" si="5"/>
        <v>0</v>
      </c>
      <c r="R28" s="274"/>
      <c r="S28" s="94"/>
      <c r="T28" s="94"/>
      <c r="U28" s="94"/>
      <c r="V28" s="94"/>
      <c r="W28" s="94"/>
      <c r="X28" s="95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6"/>
      <c r="AN28" s="94"/>
      <c r="AO28" s="94"/>
      <c r="AP28" s="97"/>
      <c r="AQ28" s="98">
        <f t="shared" si="2"/>
        <v>0</v>
      </c>
    </row>
    <row r="29" spans="1:45" ht="18" x14ac:dyDescent="0.25">
      <c r="A29" s="62" t="s">
        <v>52</v>
      </c>
      <c r="B29" s="63">
        <v>226</v>
      </c>
      <c r="C29" s="258">
        <v>42220</v>
      </c>
      <c r="D29" s="259"/>
      <c r="E29" s="259"/>
      <c r="F29" s="259"/>
      <c r="G29" s="259"/>
      <c r="H29" s="259"/>
      <c r="I29" s="259"/>
      <c r="J29" s="259"/>
      <c r="K29" s="259"/>
      <c r="L29" s="275"/>
      <c r="M29" s="275"/>
      <c r="N29" s="275"/>
      <c r="O29" s="259"/>
      <c r="P29" s="260">
        <f>C29+D29+E29+F29+G29+H29+I29+J29+K29+L29+M29+N29+O29</f>
        <v>42220</v>
      </c>
      <c r="Q29" s="99">
        <f t="shared" si="5"/>
        <v>0</v>
      </c>
      <c r="R29" s="262">
        <f t="shared" ref="R29:R44" si="6">AQ29</f>
        <v>42220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6"/>
      <c r="AN29" s="64"/>
      <c r="AO29" s="64"/>
      <c r="AP29" s="64"/>
      <c r="AQ29" s="67">
        <f t="shared" si="2"/>
        <v>42220</v>
      </c>
    </row>
    <row r="30" spans="1:45" x14ac:dyDescent="0.25">
      <c r="A30" s="70" t="s">
        <v>53</v>
      </c>
      <c r="B30" s="263"/>
      <c r="C30" s="78"/>
      <c r="D30" s="72"/>
      <c r="E30" s="72"/>
      <c r="F30" s="72"/>
      <c r="G30" s="72"/>
      <c r="H30" s="72"/>
      <c r="I30" s="72"/>
      <c r="J30" s="72"/>
      <c r="K30" s="72"/>
      <c r="L30" s="73"/>
      <c r="M30" s="73"/>
      <c r="N30" s="73"/>
      <c r="O30" s="72"/>
      <c r="P30" s="84">
        <v>11220</v>
      </c>
      <c r="Q30" s="86">
        <f t="shared" si="5"/>
        <v>0</v>
      </c>
      <c r="R30" s="74">
        <f t="shared" si="6"/>
        <v>11220</v>
      </c>
      <c r="S30" s="75"/>
      <c r="T30" s="75"/>
      <c r="U30" s="75"/>
      <c r="V30" s="75"/>
      <c r="W30" s="7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6"/>
      <c r="AO30" s="36"/>
      <c r="AP30" s="76"/>
      <c r="AQ30" s="100">
        <f t="shared" si="2"/>
        <v>11220</v>
      </c>
      <c r="AR30" s="41"/>
      <c r="AS30" s="101"/>
    </row>
    <row r="31" spans="1:45" x14ac:dyDescent="0.25">
      <c r="A31" s="70" t="s">
        <v>54</v>
      </c>
      <c r="B31" s="263"/>
      <c r="C31" s="78"/>
      <c r="D31" s="72"/>
      <c r="E31" s="72"/>
      <c r="F31" s="72"/>
      <c r="G31" s="72"/>
      <c r="H31" s="72"/>
      <c r="I31" s="72"/>
      <c r="J31" s="72"/>
      <c r="K31" s="72"/>
      <c r="L31" s="73"/>
      <c r="M31" s="73"/>
      <c r="N31" s="73"/>
      <c r="O31" s="72"/>
      <c r="P31" s="84">
        <v>2500</v>
      </c>
      <c r="Q31" s="86">
        <f t="shared" si="5"/>
        <v>0</v>
      </c>
      <c r="R31" s="74">
        <f t="shared" si="6"/>
        <v>2500</v>
      </c>
      <c r="S31" s="75"/>
      <c r="T31" s="75"/>
      <c r="U31" s="75"/>
      <c r="V31" s="75"/>
      <c r="W31" s="7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9"/>
      <c r="AN31" s="36"/>
      <c r="AO31" s="36"/>
      <c r="AP31" s="76"/>
      <c r="AQ31" s="100">
        <f t="shared" si="2"/>
        <v>2500</v>
      </c>
    </row>
    <row r="32" spans="1:45" x14ac:dyDescent="0.25">
      <c r="A32" s="70" t="s">
        <v>55</v>
      </c>
      <c r="B32" s="263"/>
      <c r="C32" s="78"/>
      <c r="D32" s="72"/>
      <c r="E32" s="72"/>
      <c r="F32" s="72"/>
      <c r="G32" s="72"/>
      <c r="H32" s="72"/>
      <c r="I32" s="72"/>
      <c r="J32" s="72"/>
      <c r="K32" s="72"/>
      <c r="L32" s="73"/>
      <c r="M32" s="73"/>
      <c r="N32" s="73"/>
      <c r="O32" s="72"/>
      <c r="P32" s="84">
        <v>7500</v>
      </c>
      <c r="Q32" s="86">
        <f t="shared" si="5"/>
        <v>0</v>
      </c>
      <c r="R32" s="74">
        <f t="shared" si="6"/>
        <v>7500</v>
      </c>
      <c r="S32" s="75"/>
      <c r="T32" s="75"/>
      <c r="U32" s="75"/>
      <c r="V32" s="75"/>
      <c r="W32" s="7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9"/>
      <c r="AN32" s="36"/>
      <c r="AO32" s="36"/>
      <c r="AP32" s="76"/>
      <c r="AQ32" s="100">
        <f t="shared" si="2"/>
        <v>7500</v>
      </c>
    </row>
    <row r="33" spans="1:45" x14ac:dyDescent="0.25">
      <c r="A33" s="102" t="s">
        <v>56</v>
      </c>
      <c r="B33" s="276"/>
      <c r="C33" s="78"/>
      <c r="D33" s="72"/>
      <c r="E33" s="72"/>
      <c r="F33" s="72"/>
      <c r="G33" s="72"/>
      <c r="H33" s="72"/>
      <c r="I33" s="72"/>
      <c r="J33" s="72"/>
      <c r="K33" s="72"/>
      <c r="L33" s="73"/>
      <c r="M33" s="73"/>
      <c r="N33" s="73"/>
      <c r="O33" s="72"/>
      <c r="P33" s="84">
        <v>21000</v>
      </c>
      <c r="Q33" s="86">
        <f t="shared" si="5"/>
        <v>0</v>
      </c>
      <c r="R33" s="103">
        <f t="shared" si="6"/>
        <v>21000</v>
      </c>
      <c r="S33" s="75"/>
      <c r="T33" s="75"/>
      <c r="U33" s="75"/>
      <c r="V33" s="75"/>
      <c r="W33" s="7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9"/>
      <c r="AN33" s="36"/>
      <c r="AO33" s="36"/>
      <c r="AP33" s="76"/>
      <c r="AQ33" s="100">
        <f t="shared" si="2"/>
        <v>21000</v>
      </c>
    </row>
    <row r="34" spans="1:45" ht="18.75" thickBot="1" x14ac:dyDescent="0.3">
      <c r="A34" s="34" t="s">
        <v>57</v>
      </c>
      <c r="B34" s="14">
        <v>226</v>
      </c>
      <c r="C34" s="271">
        <v>9975</v>
      </c>
      <c r="D34" s="273"/>
      <c r="E34" s="272"/>
      <c r="F34" s="272"/>
      <c r="G34" s="272"/>
      <c r="H34" s="272"/>
      <c r="I34" s="272"/>
      <c r="J34" s="272"/>
      <c r="K34" s="272"/>
      <c r="L34" s="273"/>
      <c r="M34" s="273"/>
      <c r="N34" s="273"/>
      <c r="O34" s="272"/>
      <c r="P34" s="277">
        <f>C34+D34+E34+F34+G34+H34+I34+J34+K34+L34+M34+N34+O34</f>
        <v>9975</v>
      </c>
      <c r="Q34" s="93">
        <f t="shared" si="5"/>
        <v>0</v>
      </c>
      <c r="R34" s="278">
        <f>P34-Q34</f>
        <v>9975</v>
      </c>
      <c r="S34" s="94"/>
      <c r="T34" s="94"/>
      <c r="U34" s="94"/>
      <c r="V34" s="94"/>
      <c r="W34" s="94"/>
      <c r="X34" s="94"/>
      <c r="Y34" s="94"/>
      <c r="Z34" s="94"/>
      <c r="AA34" s="104"/>
      <c r="AB34" s="94"/>
      <c r="AC34" s="94"/>
      <c r="AD34" s="94"/>
      <c r="AE34" s="94"/>
      <c r="AF34" s="94"/>
      <c r="AG34" s="94"/>
      <c r="AH34" s="94"/>
      <c r="AI34" s="94"/>
      <c r="AJ34" s="105"/>
      <c r="AK34" s="94"/>
      <c r="AL34" s="94"/>
      <c r="AM34" s="96"/>
      <c r="AN34" s="94"/>
      <c r="AO34" s="94"/>
      <c r="AP34" s="97"/>
      <c r="AQ34" s="106">
        <f t="shared" si="2"/>
        <v>9975</v>
      </c>
    </row>
    <row r="35" spans="1:45" ht="18.75" thickBot="1" x14ac:dyDescent="0.3">
      <c r="A35" s="279" t="s">
        <v>58</v>
      </c>
      <c r="B35" s="23">
        <v>290</v>
      </c>
      <c r="C35" s="280">
        <v>1252804</v>
      </c>
      <c r="D35" s="281"/>
      <c r="E35" s="282"/>
      <c r="F35" s="282"/>
      <c r="G35" s="282"/>
      <c r="H35" s="282"/>
      <c r="I35" s="282"/>
      <c r="J35" s="282"/>
      <c r="K35" s="282"/>
      <c r="L35" s="281"/>
      <c r="M35" s="281"/>
      <c r="N35" s="281"/>
      <c r="O35" s="282"/>
      <c r="P35" s="283">
        <f>C35+D35+E35+F35+G35+H35+I35+J35+K35+L35+M35+N35+O35</f>
        <v>1252804</v>
      </c>
      <c r="Q35" s="108">
        <f t="shared" si="5"/>
        <v>40976.69</v>
      </c>
      <c r="R35" s="249">
        <f t="shared" si="6"/>
        <v>1211827.31</v>
      </c>
      <c r="S35" s="107">
        <v>40976.69</v>
      </c>
      <c r="T35" s="107"/>
      <c r="U35" s="107"/>
      <c r="V35" s="107"/>
      <c r="W35" s="107"/>
      <c r="X35" s="109"/>
      <c r="Y35" s="109"/>
      <c r="Z35" s="109"/>
      <c r="AA35" s="110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11"/>
      <c r="AN35" s="109"/>
      <c r="AO35" s="109"/>
      <c r="AP35" s="109"/>
      <c r="AQ35" s="112">
        <f t="shared" si="2"/>
        <v>1211827.31</v>
      </c>
    </row>
    <row r="36" spans="1:45" ht="18" x14ac:dyDescent="0.25">
      <c r="A36" s="113" t="s">
        <v>59</v>
      </c>
      <c r="B36" s="114">
        <v>310</v>
      </c>
      <c r="C36" s="284">
        <v>6502</v>
      </c>
      <c r="D36" s="285"/>
      <c r="E36" s="285"/>
      <c r="F36" s="285"/>
      <c r="G36" s="285"/>
      <c r="H36" s="285"/>
      <c r="I36" s="285"/>
      <c r="J36" s="285"/>
      <c r="K36" s="285"/>
      <c r="L36" s="286"/>
      <c r="M36" s="286"/>
      <c r="N36" s="286"/>
      <c r="O36" s="285"/>
      <c r="P36" s="287">
        <f>C36+D36+E36+F36+G36+H36+I36+J36+K36+L36+M36+N36+O36</f>
        <v>6502</v>
      </c>
      <c r="Q36" s="115">
        <f t="shared" si="5"/>
        <v>0</v>
      </c>
      <c r="R36" s="288">
        <f t="shared" si="6"/>
        <v>6502</v>
      </c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7"/>
      <c r="AN36" s="116"/>
      <c r="AO36" s="116"/>
      <c r="AP36" s="118"/>
      <c r="AQ36" s="119">
        <f t="shared" si="2"/>
        <v>6502</v>
      </c>
    </row>
    <row r="37" spans="1:45" ht="18" x14ac:dyDescent="0.25">
      <c r="A37" s="120" t="s">
        <v>60</v>
      </c>
      <c r="B37" s="120">
        <v>310</v>
      </c>
      <c r="C37" s="267"/>
      <c r="D37" s="247"/>
      <c r="E37" s="247"/>
      <c r="F37" s="247"/>
      <c r="G37" s="247"/>
      <c r="H37" s="247"/>
      <c r="I37" s="247"/>
      <c r="J37" s="247"/>
      <c r="K37" s="247"/>
      <c r="L37" s="248"/>
      <c r="M37" s="248"/>
      <c r="N37" s="248"/>
      <c r="O37" s="247"/>
      <c r="P37" s="289">
        <f>C37+D37+E37+F37+G37+H37+I37+J37+K37+L37+M37+N37+O37</f>
        <v>0</v>
      </c>
      <c r="Q37" s="86">
        <f t="shared" si="5"/>
        <v>0</v>
      </c>
      <c r="R37" s="290">
        <f t="shared" si="6"/>
        <v>0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9"/>
      <c r="AN37" s="36"/>
      <c r="AO37" s="36"/>
      <c r="AP37" s="36"/>
      <c r="AQ37" s="121">
        <f t="shared" si="2"/>
        <v>0</v>
      </c>
    </row>
    <row r="38" spans="1:45" ht="18" x14ac:dyDescent="0.25">
      <c r="A38" s="291" t="s">
        <v>61</v>
      </c>
      <c r="B38" s="292">
        <v>340</v>
      </c>
      <c r="C38" s="293">
        <v>273563</v>
      </c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5">
        <f>C38+D38+E38+F38+G38+H38+I38+J38+K38+L38+M38+N38+O38</f>
        <v>273563</v>
      </c>
      <c r="Q38" s="122">
        <f t="shared" si="5"/>
        <v>0</v>
      </c>
      <c r="R38" s="296">
        <f t="shared" si="6"/>
        <v>273563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123"/>
      <c r="AN38" s="65"/>
      <c r="AO38" s="65"/>
      <c r="AP38" s="65"/>
      <c r="AQ38" s="124">
        <f t="shared" si="2"/>
        <v>273563</v>
      </c>
    </row>
    <row r="39" spans="1:45" s="128" customFormat="1" ht="12.75" x14ac:dyDescent="0.2">
      <c r="A39" s="125" t="s">
        <v>62</v>
      </c>
      <c r="B39" s="126"/>
      <c r="C39" s="26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127">
        <v>55000</v>
      </c>
      <c r="Q39" s="122">
        <f t="shared" si="5"/>
        <v>0</v>
      </c>
      <c r="R39" s="269">
        <f t="shared" si="6"/>
        <v>55000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9"/>
      <c r="AN39" s="36"/>
      <c r="AO39" s="36"/>
      <c r="AP39" s="36"/>
      <c r="AQ39" s="100">
        <f t="shared" si="2"/>
        <v>55000</v>
      </c>
    </row>
    <row r="40" spans="1:45" s="128" customFormat="1" ht="12.75" x14ac:dyDescent="0.2">
      <c r="A40" s="125" t="s">
        <v>63</v>
      </c>
      <c r="B40" s="126"/>
      <c r="C40" s="26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127">
        <v>60000</v>
      </c>
      <c r="Q40" s="122">
        <f t="shared" si="5"/>
        <v>22796</v>
      </c>
      <c r="R40" s="269">
        <f t="shared" si="6"/>
        <v>37204</v>
      </c>
      <c r="S40" s="36">
        <v>22796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9"/>
      <c r="AN40" s="36"/>
      <c r="AO40" s="36"/>
      <c r="AP40" s="36"/>
      <c r="AQ40" s="100">
        <f t="shared" si="2"/>
        <v>37204</v>
      </c>
    </row>
    <row r="41" spans="1:45" s="128" customFormat="1" ht="12.75" x14ac:dyDescent="0.2">
      <c r="A41" s="125" t="s">
        <v>64</v>
      </c>
      <c r="B41" s="126"/>
      <c r="C41" s="267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127">
        <v>60750</v>
      </c>
      <c r="Q41" s="122">
        <f t="shared" si="5"/>
        <v>0</v>
      </c>
      <c r="R41" s="269">
        <f t="shared" si="6"/>
        <v>60750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9"/>
      <c r="AN41" s="36"/>
      <c r="AO41" s="36"/>
      <c r="AP41" s="36"/>
      <c r="AQ41" s="100">
        <f t="shared" si="2"/>
        <v>60750</v>
      </c>
      <c r="AR41" s="129"/>
    </row>
    <row r="42" spans="1:45" s="128" customFormat="1" ht="12.75" x14ac:dyDescent="0.2">
      <c r="A42" s="125" t="s">
        <v>65</v>
      </c>
      <c r="B42" s="126"/>
      <c r="C42" s="267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127">
        <v>40000</v>
      </c>
      <c r="Q42" s="122">
        <f t="shared" si="5"/>
        <v>0</v>
      </c>
      <c r="R42" s="269">
        <f t="shared" si="6"/>
        <v>40000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9"/>
      <c r="AN42" s="36"/>
      <c r="AO42" s="36"/>
      <c r="AP42" s="36"/>
      <c r="AQ42" s="100">
        <f t="shared" si="2"/>
        <v>40000</v>
      </c>
    </row>
    <row r="43" spans="1:45" s="128" customFormat="1" ht="12.75" x14ac:dyDescent="0.2">
      <c r="A43" s="130" t="s">
        <v>66</v>
      </c>
      <c r="B43" s="297"/>
      <c r="C43" s="298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131">
        <v>48813</v>
      </c>
      <c r="Q43" s="122">
        <f t="shared" si="5"/>
        <v>0</v>
      </c>
      <c r="R43" s="300">
        <f t="shared" si="6"/>
        <v>48813</v>
      </c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3"/>
      <c r="AN43" s="132"/>
      <c r="AO43" s="132"/>
      <c r="AP43" s="132"/>
      <c r="AQ43" s="134">
        <f t="shared" si="2"/>
        <v>48813</v>
      </c>
    </row>
    <row r="44" spans="1:45" s="128" customFormat="1" ht="13.5" thickBot="1" x14ac:dyDescent="0.25">
      <c r="A44" s="135" t="s">
        <v>67</v>
      </c>
      <c r="B44" s="135"/>
      <c r="C44" s="267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27">
        <v>9000</v>
      </c>
      <c r="Q44" s="122">
        <f t="shared" si="5"/>
        <v>0</v>
      </c>
      <c r="R44" s="269">
        <f t="shared" si="6"/>
        <v>9000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9"/>
      <c r="AN44" s="36"/>
      <c r="AO44" s="36"/>
      <c r="AP44" s="36"/>
      <c r="AQ44" s="136">
        <f t="shared" si="2"/>
        <v>9000</v>
      </c>
    </row>
    <row r="45" spans="1:45" s="128" customFormat="1" ht="18" x14ac:dyDescent="0.25">
      <c r="A45" s="62" t="s">
        <v>68</v>
      </c>
      <c r="B45" s="63">
        <v>340</v>
      </c>
      <c r="C45" s="137">
        <v>236800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9">
        <f>C45+D45+E45+F45+G45+H45+I45+J45+K45+L45+M45+N45+O45</f>
        <v>236800</v>
      </c>
      <c r="Q45" s="140">
        <f>SUM(S45:AP45)</f>
        <v>59200</v>
      </c>
      <c r="R45" s="141">
        <f>AQ45</f>
        <v>177600</v>
      </c>
      <c r="S45" s="142">
        <v>59200</v>
      </c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3"/>
      <c r="AN45" s="142"/>
      <c r="AO45" s="142"/>
      <c r="AP45" s="142"/>
      <c r="AQ45" s="144">
        <f>P45-S45-T45-U45-V45-W45-X45-Y45-Z45-AA45-AB45-AC45-AD45-AE45-AF45-AG45-AH45-AI45-AJ45-AK45-AL45-AM45-AN45-AO45-AP45</f>
        <v>177600</v>
      </c>
      <c r="AS45" s="145"/>
    </row>
    <row r="46" spans="1:45" s="128" customFormat="1" ht="13.5" thickBot="1" x14ac:dyDescent="0.25">
      <c r="A46" s="125" t="s">
        <v>69</v>
      </c>
      <c r="B46" s="126"/>
      <c r="C46" s="1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27">
        <f>C46+D46+E46+F46+G46+H46+I46+J46+K46+L46+M46+N46+O46</f>
        <v>0</v>
      </c>
      <c r="Q46" s="147"/>
      <c r="R46" s="90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9"/>
      <c r="AN46" s="148"/>
      <c r="AO46" s="148"/>
      <c r="AP46" s="148"/>
      <c r="AQ46" s="150">
        <f>P46-S46-T46-U46-V46-W46-X46-Y46-Z46-AA46-AB46-AC46-AD46-AE46-AF46-AG46-AH46-AI46-AJ46-AK46-AL46-AM46-AN46-AO46-AP46</f>
        <v>0</v>
      </c>
    </row>
    <row r="47" spans="1:45" s="128" customFormat="1" ht="18" x14ac:dyDescent="0.25">
      <c r="A47" s="62" t="s">
        <v>70</v>
      </c>
      <c r="B47" s="63">
        <v>310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>
        <f>C47+D47+E47+F47+G47+H47+I47+J47+K47+L47+M47+N47+O47</f>
        <v>0</v>
      </c>
      <c r="Q47" s="140">
        <f>SUM(S47:AP47)</f>
        <v>0</v>
      </c>
      <c r="R47" s="141">
        <f>AQ47</f>
        <v>0</v>
      </c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3"/>
      <c r="AN47" s="142"/>
      <c r="AO47" s="142"/>
      <c r="AP47" s="142"/>
      <c r="AQ47" s="144">
        <f>P47-S47-T47-U47-V47-W47-X47-Y47-Z47-AA47-AB47-AC47-AD47-AE47-AF47-AG47-AH47-AI47-AJ47-AK47-AL47-AM47-AN47-AO47-AP47</f>
        <v>0</v>
      </c>
    </row>
    <row r="48" spans="1:45" s="128" customFormat="1" ht="13.5" thickBot="1" x14ac:dyDescent="0.25">
      <c r="A48" s="125" t="s">
        <v>69</v>
      </c>
      <c r="B48" s="126"/>
      <c r="C48" s="1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27">
        <f>C48+D48+E48+F48+G48+H48+I48+J48+K48+L48+M48+N48+O48</f>
        <v>0</v>
      </c>
      <c r="Q48" s="147"/>
      <c r="R48" s="90">
        <f>AQ48</f>
        <v>0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9"/>
      <c r="AN48" s="148"/>
      <c r="AO48" s="148"/>
      <c r="AP48" s="148"/>
      <c r="AQ48" s="150">
        <f>P48-S48-T48-U48-V48-W48-X48-Y48-Z48-AA48-AB48-AC48-AD48-AE48-AF48-AG48-AH48-AI48-AJ48-AK48-AL48-AM48-AN48-AO48-AP48</f>
        <v>0</v>
      </c>
    </row>
    <row r="49" spans="1:115" ht="18.75" thickBot="1" x14ac:dyDescent="0.3">
      <c r="A49" s="151" t="s">
        <v>71</v>
      </c>
      <c r="B49" s="152">
        <v>212</v>
      </c>
      <c r="C49" s="153"/>
      <c r="D49" s="154"/>
      <c r="E49" s="155"/>
      <c r="F49" s="154"/>
      <c r="G49" s="156"/>
      <c r="H49" s="154"/>
      <c r="I49" s="154"/>
      <c r="J49" s="154"/>
      <c r="K49" s="154"/>
      <c r="L49" s="154"/>
      <c r="M49" s="154"/>
      <c r="N49" s="154"/>
      <c r="O49" s="154"/>
      <c r="P49" s="157">
        <f t="shared" ref="P49:P55" si="7">C49+D49+E49+F49+G49+H49+I49+J49+K49+L49+M49+N49+O49</f>
        <v>0</v>
      </c>
      <c r="Q49" s="158">
        <f t="shared" ref="Q49:Q60" si="8">SUM(S49:AP49)</f>
        <v>0</v>
      </c>
      <c r="R49" s="159">
        <f t="shared" ref="R49:R61" si="9">AQ49</f>
        <v>0</v>
      </c>
      <c r="S49" s="160"/>
      <c r="T49" s="160"/>
      <c r="U49" s="160"/>
      <c r="V49" s="160"/>
      <c r="W49" s="160"/>
      <c r="X49" s="160"/>
      <c r="Y49" s="160"/>
      <c r="Z49" s="160"/>
      <c r="AA49" s="161"/>
      <c r="AB49" s="160"/>
      <c r="AC49" s="162"/>
      <c r="AD49" s="160"/>
      <c r="AE49" s="163"/>
      <c r="AF49" s="160"/>
      <c r="AG49" s="160"/>
      <c r="AH49" s="160"/>
      <c r="AI49" s="160"/>
      <c r="AJ49" s="160"/>
      <c r="AK49" s="160"/>
      <c r="AL49" s="160"/>
      <c r="AM49" s="164"/>
      <c r="AN49" s="160"/>
      <c r="AO49" s="160"/>
      <c r="AP49" s="160"/>
      <c r="AQ49" s="165">
        <f t="shared" ref="AQ49:AQ60" si="10">P49-S49-T49-U49-V49-W49-X49-Y49-Z49-AA49-AB49-AC49-AD49-AE49-AF49-AG49-AH49-AI49-AJ49-AK49-AL49-AM49-AN49-AO49-AP49</f>
        <v>0</v>
      </c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</row>
    <row r="50" spans="1:115" ht="18.75" thickBot="1" x14ac:dyDescent="0.3">
      <c r="A50" s="151" t="s">
        <v>72</v>
      </c>
      <c r="B50" s="152">
        <v>225</v>
      </c>
      <c r="C50" s="166">
        <v>89716.4</v>
      </c>
      <c r="D50" s="167"/>
      <c r="E50" s="167"/>
      <c r="F50" s="167"/>
      <c r="G50" s="167"/>
      <c r="H50" s="167"/>
      <c r="I50" s="167"/>
      <c r="J50" s="167"/>
      <c r="K50" s="167"/>
      <c r="L50" s="168"/>
      <c r="M50" s="168"/>
      <c r="N50" s="168"/>
      <c r="O50" s="167"/>
      <c r="P50" s="157">
        <f>C50+D50+E50+F50+G50+H50+I50+J50+K50+L50+M50+N50+O50</f>
        <v>89716.4</v>
      </c>
      <c r="Q50" s="158">
        <f t="shared" si="8"/>
        <v>7460.16</v>
      </c>
      <c r="R50" s="159">
        <f>AQ50</f>
        <v>82256.239999999991</v>
      </c>
      <c r="S50" s="168">
        <v>7460.16</v>
      </c>
      <c r="T50" s="168"/>
      <c r="U50" s="168"/>
      <c r="V50" s="168"/>
      <c r="W50" s="168"/>
      <c r="X50" s="169"/>
      <c r="Y50" s="169"/>
      <c r="Z50" s="169"/>
      <c r="AA50" s="170"/>
      <c r="AB50" s="170"/>
      <c r="AC50" s="170"/>
      <c r="AD50" s="170"/>
      <c r="AE50" s="171"/>
      <c r="AF50" s="169"/>
      <c r="AG50" s="169"/>
      <c r="AH50" s="169"/>
      <c r="AI50" s="169"/>
      <c r="AJ50" s="169"/>
      <c r="AK50" s="169"/>
      <c r="AL50" s="169"/>
      <c r="AM50" s="172"/>
      <c r="AN50" s="169"/>
      <c r="AO50" s="169"/>
      <c r="AP50" s="169"/>
      <c r="AQ50" s="165">
        <f>P50-S50-T50-U50-V50-W50-X50-Y50-Z50-AA50-AB50-AC50-AD50-AE50-AF50-AG50-AH50-AI50-AJ50-AK50-AL50-AM50-AN50-AO50-AP50</f>
        <v>82256.239999999991</v>
      </c>
    </row>
    <row r="51" spans="1:115" ht="18.75" thickBot="1" x14ac:dyDescent="0.3">
      <c r="A51" s="151" t="s">
        <v>72</v>
      </c>
      <c r="B51" s="152">
        <v>226</v>
      </c>
      <c r="C51" s="166">
        <v>72010</v>
      </c>
      <c r="D51" s="167"/>
      <c r="E51" s="167"/>
      <c r="F51" s="167"/>
      <c r="G51" s="167"/>
      <c r="H51" s="167"/>
      <c r="I51" s="167"/>
      <c r="J51" s="167"/>
      <c r="K51" s="167"/>
      <c r="L51" s="168"/>
      <c r="M51" s="168"/>
      <c r="N51" s="168"/>
      <c r="O51" s="167"/>
      <c r="P51" s="157">
        <f>C51+D51+E51+F51+G51+H51+I51+J51+K51+L51+M51+N51+O51</f>
        <v>72010</v>
      </c>
      <c r="Q51" s="158">
        <f t="shared" si="8"/>
        <v>6017.04</v>
      </c>
      <c r="R51" s="159">
        <f t="shared" si="9"/>
        <v>65992.960000000006</v>
      </c>
      <c r="S51" s="168">
        <v>6017.04</v>
      </c>
      <c r="T51" s="168"/>
      <c r="U51" s="168"/>
      <c r="V51" s="168"/>
      <c r="W51" s="168"/>
      <c r="X51" s="169"/>
      <c r="Y51" s="169"/>
      <c r="Z51" s="169"/>
      <c r="AA51" s="170"/>
      <c r="AB51" s="170"/>
      <c r="AC51" s="170"/>
      <c r="AD51" s="170"/>
      <c r="AE51" s="171"/>
      <c r="AF51" s="169"/>
      <c r="AG51" s="169"/>
      <c r="AH51" s="169"/>
      <c r="AI51" s="169"/>
      <c r="AJ51" s="169"/>
      <c r="AK51" s="169"/>
      <c r="AL51" s="169"/>
      <c r="AM51" s="172"/>
      <c r="AN51" s="169"/>
      <c r="AO51" s="169"/>
      <c r="AP51" s="169"/>
      <c r="AQ51" s="165">
        <f t="shared" si="10"/>
        <v>65992.960000000006</v>
      </c>
    </row>
    <row r="52" spans="1:115" ht="18" x14ac:dyDescent="0.25">
      <c r="A52" s="173" t="s">
        <v>73</v>
      </c>
      <c r="B52" s="174">
        <v>226</v>
      </c>
      <c r="C52" s="146">
        <v>51448</v>
      </c>
      <c r="D52" s="175"/>
      <c r="E52" s="175"/>
      <c r="F52" s="175"/>
      <c r="G52" s="175"/>
      <c r="H52" s="175"/>
      <c r="I52" s="175"/>
      <c r="J52" s="175"/>
      <c r="K52" s="175"/>
      <c r="L52" s="32"/>
      <c r="M52" s="32"/>
      <c r="N52" s="32"/>
      <c r="O52" s="175"/>
      <c r="P52" s="176">
        <f t="shared" si="7"/>
        <v>51448</v>
      </c>
      <c r="Q52" s="147">
        <f t="shared" si="8"/>
        <v>0</v>
      </c>
      <c r="R52" s="177">
        <f t="shared" si="9"/>
        <v>51448</v>
      </c>
      <c r="S52" s="32"/>
      <c r="T52" s="32"/>
      <c r="U52" s="32"/>
      <c r="V52" s="32"/>
      <c r="W52" s="32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9"/>
      <c r="AN52" s="148"/>
      <c r="AO52" s="148"/>
      <c r="AP52" s="148"/>
      <c r="AQ52" s="178">
        <f t="shared" si="10"/>
        <v>51448</v>
      </c>
    </row>
    <row r="53" spans="1:115" x14ac:dyDescent="0.25">
      <c r="A53" s="179" t="s">
        <v>74</v>
      </c>
      <c r="B53" s="179">
        <v>226</v>
      </c>
      <c r="C53" s="180"/>
      <c r="D53" s="181"/>
      <c r="E53" s="181"/>
      <c r="F53" s="181"/>
      <c r="G53" s="181"/>
      <c r="H53" s="181"/>
      <c r="I53" s="181"/>
      <c r="J53" s="181"/>
      <c r="K53" s="181"/>
      <c r="L53" s="182"/>
      <c r="M53" s="182"/>
      <c r="N53" s="182"/>
      <c r="O53" s="181"/>
      <c r="P53" s="183">
        <f t="shared" si="7"/>
        <v>0</v>
      </c>
      <c r="Q53" s="184">
        <f>Y53</f>
        <v>0</v>
      </c>
      <c r="R53" s="177">
        <f t="shared" si="9"/>
        <v>0</v>
      </c>
      <c r="S53" s="182"/>
      <c r="T53" s="182"/>
      <c r="U53" s="182"/>
      <c r="V53" s="182"/>
      <c r="W53" s="182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6">
        <f t="shared" si="10"/>
        <v>0</v>
      </c>
    </row>
    <row r="54" spans="1:115" x14ac:dyDescent="0.25">
      <c r="A54" s="187" t="s">
        <v>75</v>
      </c>
      <c r="B54" s="187">
        <v>225</v>
      </c>
      <c r="C54" s="180"/>
      <c r="D54" s="175"/>
      <c r="E54" s="175"/>
      <c r="F54" s="181"/>
      <c r="G54" s="181"/>
      <c r="H54" s="181"/>
      <c r="I54" s="181"/>
      <c r="J54" s="181"/>
      <c r="K54" s="181"/>
      <c r="L54" s="182"/>
      <c r="M54" s="182"/>
      <c r="N54" s="182"/>
      <c r="O54" s="181"/>
      <c r="P54" s="183">
        <f t="shared" si="7"/>
        <v>0</v>
      </c>
      <c r="Q54" s="184">
        <f t="shared" si="8"/>
        <v>0</v>
      </c>
      <c r="R54" s="177">
        <f t="shared" si="9"/>
        <v>0</v>
      </c>
      <c r="S54" s="32"/>
      <c r="T54" s="32"/>
      <c r="U54" s="32"/>
      <c r="V54" s="32"/>
      <c r="W54" s="32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86">
        <f t="shared" si="10"/>
        <v>0</v>
      </c>
    </row>
    <row r="55" spans="1:115" ht="15.75" thickBot="1" x14ac:dyDescent="0.3">
      <c r="A55" s="187" t="s">
        <v>75</v>
      </c>
      <c r="B55" s="187">
        <v>226</v>
      </c>
      <c r="C55" s="146"/>
      <c r="D55" s="175"/>
      <c r="E55" s="175"/>
      <c r="F55" s="188"/>
      <c r="G55" s="188"/>
      <c r="H55" s="188"/>
      <c r="I55" s="188"/>
      <c r="J55" s="188"/>
      <c r="K55" s="188"/>
      <c r="L55" s="189"/>
      <c r="M55" s="189"/>
      <c r="N55" s="189"/>
      <c r="O55" s="188"/>
      <c r="P55" s="183">
        <f t="shared" si="7"/>
        <v>0</v>
      </c>
      <c r="Q55" s="184">
        <f t="shared" si="8"/>
        <v>0</v>
      </c>
      <c r="R55" s="177">
        <f t="shared" si="9"/>
        <v>0</v>
      </c>
      <c r="S55" s="32"/>
      <c r="T55" s="32"/>
      <c r="U55" s="32"/>
      <c r="V55" s="32"/>
      <c r="W55" s="32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86">
        <f t="shared" si="10"/>
        <v>0</v>
      </c>
    </row>
    <row r="56" spans="1:115" ht="15.75" thickBot="1" x14ac:dyDescent="0.3">
      <c r="A56" s="190" t="s">
        <v>76</v>
      </c>
      <c r="B56" s="191">
        <v>225</v>
      </c>
      <c r="C56" s="192">
        <v>59255</v>
      </c>
      <c r="D56" s="193"/>
      <c r="E56" s="193"/>
      <c r="F56" s="167"/>
      <c r="G56" s="167"/>
      <c r="H56" s="167"/>
      <c r="I56" s="167"/>
      <c r="J56" s="167"/>
      <c r="K56" s="167"/>
      <c r="L56" s="168"/>
      <c r="M56" s="168"/>
      <c r="N56" s="168"/>
      <c r="O56" s="167"/>
      <c r="P56" s="157">
        <f>C56+D56+E56+F56+G56+H56+I56+J56+K56+L56+M56+N56+O56</f>
        <v>59255</v>
      </c>
      <c r="Q56" s="158">
        <f t="shared" si="8"/>
        <v>0</v>
      </c>
      <c r="R56" s="177">
        <f t="shared" si="9"/>
        <v>59255</v>
      </c>
      <c r="S56" s="194"/>
      <c r="T56" s="194"/>
      <c r="U56" s="194"/>
      <c r="V56" s="194"/>
      <c r="W56" s="194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86">
        <f t="shared" si="10"/>
        <v>59255</v>
      </c>
    </row>
    <row r="57" spans="1:115" ht="15.75" thickBot="1" x14ac:dyDescent="0.3">
      <c r="A57" s="196" t="s">
        <v>77</v>
      </c>
      <c r="B57" s="191">
        <v>225</v>
      </c>
      <c r="C57" s="192"/>
      <c r="D57" s="193"/>
      <c r="E57" s="193"/>
      <c r="F57" s="167"/>
      <c r="G57" s="167"/>
      <c r="H57" s="167"/>
      <c r="I57" s="167"/>
      <c r="J57" s="167"/>
      <c r="K57" s="167"/>
      <c r="L57" s="168"/>
      <c r="M57" s="168"/>
      <c r="N57" s="168"/>
      <c r="O57" s="167"/>
      <c r="P57" s="157">
        <f t="shared" ref="P57:P62" si="11">C57+D57+E57+F57+G57+H57+I57+J57+K57+L57+M57+N57+O57</f>
        <v>0</v>
      </c>
      <c r="Q57" s="158">
        <f>SUM(S57:AP57)</f>
        <v>0</v>
      </c>
      <c r="R57" s="177">
        <f>P57-Q57</f>
        <v>0</v>
      </c>
      <c r="S57" s="194"/>
      <c r="T57" s="194"/>
      <c r="U57" s="194"/>
      <c r="V57" s="194"/>
      <c r="W57" s="194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7"/>
      <c r="AN57" s="195"/>
      <c r="AO57" s="195"/>
      <c r="AP57" s="195"/>
      <c r="AQ57" s="198"/>
    </row>
    <row r="58" spans="1:115" ht="15.75" thickBot="1" x14ac:dyDescent="0.3">
      <c r="A58" s="196" t="s">
        <v>78</v>
      </c>
      <c r="B58" s="191">
        <v>310</v>
      </c>
      <c r="C58" s="192"/>
      <c r="D58" s="193"/>
      <c r="E58" s="193"/>
      <c r="F58" s="167"/>
      <c r="G58" s="167"/>
      <c r="H58" s="167"/>
      <c r="I58" s="167"/>
      <c r="J58" s="167"/>
      <c r="K58" s="167"/>
      <c r="L58" s="168"/>
      <c r="M58" s="168"/>
      <c r="N58" s="168"/>
      <c r="O58" s="167"/>
      <c r="P58" s="157">
        <f t="shared" si="11"/>
        <v>0</v>
      </c>
      <c r="Q58" s="158">
        <f>SUM(S58:AP58)</f>
        <v>0</v>
      </c>
      <c r="R58" s="177">
        <f>P58-Q58</f>
        <v>0</v>
      </c>
      <c r="S58" s="194"/>
      <c r="T58" s="194"/>
      <c r="U58" s="194"/>
      <c r="V58" s="194"/>
      <c r="W58" s="194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7"/>
      <c r="AN58" s="195"/>
      <c r="AO58" s="195"/>
      <c r="AP58" s="195"/>
      <c r="AQ58" s="198"/>
    </row>
    <row r="59" spans="1:115" ht="15.75" thickBot="1" x14ac:dyDescent="0.3">
      <c r="A59" s="196" t="s">
        <v>78</v>
      </c>
      <c r="B59" s="191">
        <v>340</v>
      </c>
      <c r="C59" s="192"/>
      <c r="D59" s="193"/>
      <c r="E59" s="193"/>
      <c r="F59" s="167"/>
      <c r="G59" s="167"/>
      <c r="H59" s="167"/>
      <c r="I59" s="167"/>
      <c r="J59" s="167"/>
      <c r="K59" s="167"/>
      <c r="L59" s="168"/>
      <c r="M59" s="168"/>
      <c r="N59" s="168"/>
      <c r="O59" s="167"/>
      <c r="P59" s="157">
        <f t="shared" si="11"/>
        <v>0</v>
      </c>
      <c r="Q59" s="158">
        <f>SUM(S59:AP59)</f>
        <v>0</v>
      </c>
      <c r="R59" s="177">
        <f>P59-Q59</f>
        <v>0</v>
      </c>
      <c r="S59" s="194"/>
      <c r="T59" s="194"/>
      <c r="U59" s="194"/>
      <c r="V59" s="194"/>
      <c r="W59" s="194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7"/>
      <c r="AN59" s="195"/>
      <c r="AO59" s="195"/>
      <c r="AP59" s="195"/>
      <c r="AQ59" s="198"/>
    </row>
    <row r="60" spans="1:115" ht="18.75" thickBot="1" x14ac:dyDescent="0.3">
      <c r="A60" s="199" t="s">
        <v>79</v>
      </c>
      <c r="B60" s="152">
        <v>340</v>
      </c>
      <c r="C60" s="166">
        <v>65700</v>
      </c>
      <c r="D60" s="167"/>
      <c r="E60" s="167"/>
      <c r="F60" s="167"/>
      <c r="G60" s="167"/>
      <c r="H60" s="167"/>
      <c r="I60" s="167"/>
      <c r="J60" s="167"/>
      <c r="K60" s="167"/>
      <c r="L60" s="168"/>
      <c r="M60" s="168"/>
      <c r="N60" s="168"/>
      <c r="O60" s="167"/>
      <c r="P60" s="157">
        <f t="shared" si="11"/>
        <v>65700</v>
      </c>
      <c r="Q60" s="158">
        <f t="shared" si="8"/>
        <v>0</v>
      </c>
      <c r="R60" s="177">
        <f t="shared" si="9"/>
        <v>65700</v>
      </c>
      <c r="S60" s="168"/>
      <c r="T60" s="168"/>
      <c r="U60" s="168"/>
      <c r="V60" s="168"/>
      <c r="W60" s="168"/>
      <c r="X60" s="169"/>
      <c r="Y60" s="169"/>
      <c r="Z60" s="169"/>
      <c r="AA60" s="170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72"/>
      <c r="AN60" s="169"/>
      <c r="AO60" s="169"/>
      <c r="AP60" s="169"/>
      <c r="AQ60" s="165">
        <f t="shared" si="10"/>
        <v>65700</v>
      </c>
      <c r="AT60" s="69"/>
    </row>
    <row r="61" spans="1:115" ht="18.75" thickBot="1" x14ac:dyDescent="0.3">
      <c r="A61" s="199" t="s">
        <v>80</v>
      </c>
      <c r="B61" s="152">
        <v>226</v>
      </c>
      <c r="C61" s="166">
        <v>2000</v>
      </c>
      <c r="D61" s="200"/>
      <c r="E61" s="200"/>
      <c r="F61" s="200"/>
      <c r="G61" s="200"/>
      <c r="H61" s="200"/>
      <c r="I61" s="200"/>
      <c r="J61" s="200"/>
      <c r="K61" s="200"/>
      <c r="L61" s="168"/>
      <c r="M61" s="168"/>
      <c r="N61" s="168"/>
      <c r="O61" s="200"/>
      <c r="P61" s="157">
        <f t="shared" si="11"/>
        <v>2000</v>
      </c>
      <c r="Q61" s="158">
        <f>SUM(S61:AP61)</f>
        <v>258.5</v>
      </c>
      <c r="R61" s="177">
        <f t="shared" si="9"/>
        <v>1741.5</v>
      </c>
      <c r="S61" s="168">
        <v>258.5</v>
      </c>
      <c r="T61" s="168"/>
      <c r="U61" s="168"/>
      <c r="V61" s="168"/>
      <c r="W61" s="168"/>
      <c r="X61" s="169"/>
      <c r="Y61" s="169"/>
      <c r="Z61" s="169"/>
      <c r="AA61" s="170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72"/>
      <c r="AN61" s="169"/>
      <c r="AO61" s="169"/>
      <c r="AP61" s="201"/>
      <c r="AQ61" s="165">
        <f>P61-S61-T61-U61-V61-W61-X61-Y61-Z61-AA61-AB61-AC61-AD61-AE61-AF61-AG61-AH61-AI61-AJ61-AK61-AL61-AM61-AN61-AO61-AP61</f>
        <v>1741.5</v>
      </c>
    </row>
    <row r="62" spans="1:115" ht="18.75" thickBot="1" x14ac:dyDescent="0.3">
      <c r="A62" s="199" t="s">
        <v>81</v>
      </c>
      <c r="B62" s="152">
        <v>262</v>
      </c>
      <c r="C62" s="166">
        <f>397600</f>
        <v>397600</v>
      </c>
      <c r="D62" s="200"/>
      <c r="E62" s="200"/>
      <c r="F62" s="200"/>
      <c r="G62" s="200"/>
      <c r="H62" s="200"/>
      <c r="I62" s="200"/>
      <c r="J62" s="200"/>
      <c r="K62" s="200"/>
      <c r="L62" s="168"/>
      <c r="M62" s="168"/>
      <c r="N62" s="168"/>
      <c r="O62" s="200"/>
      <c r="P62" s="157">
        <f t="shared" si="11"/>
        <v>397600</v>
      </c>
      <c r="Q62" s="158">
        <f>SUM(S62:AP62)</f>
        <v>51699.77</v>
      </c>
      <c r="R62" s="159">
        <f>AQ62</f>
        <v>345900.23</v>
      </c>
      <c r="S62" s="168">
        <v>51699.77</v>
      </c>
      <c r="T62" s="168"/>
      <c r="U62" s="168"/>
      <c r="V62" s="168"/>
      <c r="W62" s="168"/>
      <c r="X62" s="169"/>
      <c r="Y62" s="169"/>
      <c r="Z62" s="169"/>
      <c r="AA62" s="170"/>
      <c r="AB62" s="169"/>
      <c r="AC62" s="168"/>
      <c r="AD62" s="169"/>
      <c r="AE62" s="169"/>
      <c r="AF62" s="169"/>
      <c r="AG62" s="169"/>
      <c r="AH62" s="169"/>
      <c r="AI62" s="169"/>
      <c r="AJ62" s="169"/>
      <c r="AK62" s="169"/>
      <c r="AL62" s="169"/>
      <c r="AM62" s="172"/>
      <c r="AN62" s="169"/>
      <c r="AO62" s="169"/>
      <c r="AP62" s="201"/>
      <c r="AQ62" s="165">
        <f>P62-S62-T62-U62-V62-W62-X62-Y62-Z62-AA62-AB62-AC62-AD62-AE62-AF62-AG62-AH62-AI62-AJ62-AK62-AL62-AM62-AN62-AO62-AP62</f>
        <v>345900.23</v>
      </c>
    </row>
    <row r="63" spans="1:115" ht="15.75" thickBot="1" x14ac:dyDescent="0.3"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115" ht="15.75" thickBot="1" x14ac:dyDescent="0.3">
      <c r="A64" s="202" t="s">
        <v>82</v>
      </c>
      <c r="B64" s="203"/>
      <c r="C64" s="204">
        <f>C4+C5+C8+C9+C10+C11+C12+C13+C26+C29+C34+C35+C36+C37+C38</f>
        <v>13866875</v>
      </c>
      <c r="D64" s="204">
        <f t="shared" ref="D64:O64" si="12">D4+D5+D8+D9+D10+D11+D12+D13+D26+D29+D34+D35+D36+D37+D38</f>
        <v>0</v>
      </c>
      <c r="E64" s="204">
        <f t="shared" si="12"/>
        <v>0</v>
      </c>
      <c r="F64" s="204">
        <f t="shared" si="12"/>
        <v>0</v>
      </c>
      <c r="G64" s="204">
        <f t="shared" si="12"/>
        <v>0</v>
      </c>
      <c r="H64" s="204">
        <f t="shared" si="12"/>
        <v>0</v>
      </c>
      <c r="I64" s="204">
        <f t="shared" si="12"/>
        <v>0</v>
      </c>
      <c r="J64" s="204">
        <f t="shared" si="12"/>
        <v>0</v>
      </c>
      <c r="K64" s="204">
        <f t="shared" si="12"/>
        <v>0</v>
      </c>
      <c r="L64" s="204">
        <f t="shared" si="12"/>
        <v>0</v>
      </c>
      <c r="M64" s="204">
        <f t="shared" si="12"/>
        <v>0</v>
      </c>
      <c r="N64" s="204">
        <f t="shared" si="12"/>
        <v>0</v>
      </c>
      <c r="O64" s="204">
        <f t="shared" si="12"/>
        <v>0</v>
      </c>
      <c r="P64" s="204">
        <f>P4+P5+P8+P9+P10+P11+P12+P13+P26+P29+P34+P35+P36+P37+P38+P25</f>
        <v>13866875</v>
      </c>
      <c r="Q64" s="204">
        <f>Q4+Q5+Q8+Q9+Q10+Q11+Q12+Q13+Q26+Q29+Q34+Q35+Q36+Q37+Q38+Q25</f>
        <v>543318.85</v>
      </c>
      <c r="R64" s="204">
        <f>R4+R5+R8+R9+R10+R11+R12+R13+R26+R29+R34+R35+R36+R37+R38+R25</f>
        <v>13323556.15</v>
      </c>
      <c r="S64" s="204">
        <f>S4+S5+S8+S9+S10+S11+S12+S13+S29+S35+S37+S34+S26+S36+S38+S47</f>
        <v>543318.85</v>
      </c>
      <c r="T64" s="204">
        <f t="shared" ref="T64:AG64" si="13">T4+T5+T8+T9+T10+T11+T12+T13+T29+T35+T37+T34+T26+T36+T38+T47</f>
        <v>0</v>
      </c>
      <c r="U64" s="204">
        <f t="shared" si="13"/>
        <v>0</v>
      </c>
      <c r="V64" s="204">
        <f t="shared" si="13"/>
        <v>0</v>
      </c>
      <c r="W64" s="204">
        <f>W4+W5+W8+W9+W10+W11+W12+W13+W29+W35+W37+W34+W26+W36+W38+W47</f>
        <v>0</v>
      </c>
      <c r="X64" s="204">
        <f t="shared" si="13"/>
        <v>0</v>
      </c>
      <c r="Y64" s="204">
        <f>Y4+Y5+Y8+Y9+Y10+Y11+Y12+Y13+Y29+Y35+Y37+Y34+Y26+Y36+Y38</f>
        <v>0</v>
      </c>
      <c r="Z64" s="204">
        <f t="shared" si="13"/>
        <v>0</v>
      </c>
      <c r="AA64" s="204">
        <f t="shared" si="13"/>
        <v>0</v>
      </c>
      <c r="AB64" s="204">
        <f t="shared" si="13"/>
        <v>0</v>
      </c>
      <c r="AC64" s="204">
        <f t="shared" si="13"/>
        <v>0</v>
      </c>
      <c r="AD64" s="204">
        <f t="shared" si="13"/>
        <v>0</v>
      </c>
      <c r="AE64" s="204">
        <f t="shared" si="13"/>
        <v>0</v>
      </c>
      <c r="AF64" s="204">
        <f t="shared" si="13"/>
        <v>0</v>
      </c>
      <c r="AG64" s="204">
        <f t="shared" si="13"/>
        <v>0</v>
      </c>
      <c r="AH64" s="204">
        <f>AH4+AH5+AH8+AH9+AH10+AH11+AH12+AH13+AH29+AH35+AH37+AH34+AH26+AH36+AH38+AH47</f>
        <v>0</v>
      </c>
      <c r="AI64" s="204">
        <f>AI4+AI5+AI8+AI9+AI10+AI11+AI12+AI13+AI29+AI35+AI37+AI34+AI26+AI36+AI38+AI47</f>
        <v>0</v>
      </c>
      <c r="AJ64" s="204">
        <f>AJ4+AJ5+AJ8+AJ9+AJ10+AJ11+AJ12+AJ13+AJ29+AJ35+AJ37+AJ34+AJ26+AJ36+AJ38+AJ47</f>
        <v>0</v>
      </c>
      <c r="AK64" s="204">
        <f>AK4+AK5+AK8+AK9+AK10+AK11+AK12+AK13+AK29+AK35+AK37+AK34+AK26+AK36+AK38+AK47</f>
        <v>0</v>
      </c>
      <c r="AL64" s="204">
        <f>AL4+AL5+AL8+AL9+AL10+AL11+AL12+AL13+AL29+AL35+AL37+AL34+AL26+AL36+AL38+AL47</f>
        <v>0</v>
      </c>
      <c r="AM64" s="204">
        <f>AM4+AM5+AM8+AM9+AM10+AM11+AM12+AM13+AM29+AM35+AM37+AM34+AM26+AM36+AM38+AM47+AM25</f>
        <v>0</v>
      </c>
      <c r="AN64" s="204">
        <f>AN4+AN5+AN8+AN9+AN10+AN11+AN12+AN13+AN29+AN35+AN37+AN34+AN26+AN36+AN38+AN47+AN25</f>
        <v>0</v>
      </c>
      <c r="AO64" s="205"/>
      <c r="AP64" s="205"/>
      <c r="AQ64" s="205"/>
      <c r="AR64" s="5"/>
      <c r="AS64" s="5"/>
    </row>
    <row r="65" spans="1:43" ht="15.75" thickBot="1" x14ac:dyDescent="0.3">
      <c r="A65" s="202" t="s">
        <v>83</v>
      </c>
      <c r="B65" s="203"/>
      <c r="C65" s="204">
        <f t="shared" ref="C65:AN65" si="14">C6+C7+C45+C47</f>
        <v>9106100</v>
      </c>
      <c r="D65" s="204">
        <f t="shared" si="14"/>
        <v>0</v>
      </c>
      <c r="E65" s="204">
        <f t="shared" si="14"/>
        <v>0</v>
      </c>
      <c r="F65" s="204">
        <f t="shared" si="14"/>
        <v>0</v>
      </c>
      <c r="G65" s="204">
        <f t="shared" si="14"/>
        <v>0</v>
      </c>
      <c r="H65" s="204">
        <f t="shared" si="14"/>
        <v>0</v>
      </c>
      <c r="I65" s="204">
        <f t="shared" si="14"/>
        <v>0</v>
      </c>
      <c r="J65" s="204">
        <f t="shared" si="14"/>
        <v>0</v>
      </c>
      <c r="K65" s="204">
        <f t="shared" si="14"/>
        <v>0</v>
      </c>
      <c r="L65" s="204">
        <f t="shared" si="14"/>
        <v>0</v>
      </c>
      <c r="M65" s="204">
        <f t="shared" si="14"/>
        <v>0</v>
      </c>
      <c r="N65" s="204">
        <f t="shared" si="14"/>
        <v>0</v>
      </c>
      <c r="O65" s="204">
        <f t="shared" si="14"/>
        <v>0</v>
      </c>
      <c r="P65" s="204">
        <f t="shared" si="14"/>
        <v>9106100</v>
      </c>
      <c r="Q65" s="204">
        <f t="shared" si="14"/>
        <v>59200</v>
      </c>
      <c r="R65" s="204">
        <f t="shared" si="14"/>
        <v>9046900</v>
      </c>
      <c r="S65" s="204">
        <f>S6+S7+S45+S47</f>
        <v>59200</v>
      </c>
      <c r="T65" s="204">
        <f t="shared" si="14"/>
        <v>0</v>
      </c>
      <c r="U65" s="204">
        <f t="shared" si="14"/>
        <v>0</v>
      </c>
      <c r="V65" s="204">
        <f t="shared" si="14"/>
        <v>0</v>
      </c>
      <c r="W65" s="204">
        <f t="shared" si="14"/>
        <v>0</v>
      </c>
      <c r="X65" s="204">
        <f t="shared" si="14"/>
        <v>0</v>
      </c>
      <c r="Y65" s="204">
        <f t="shared" si="14"/>
        <v>0</v>
      </c>
      <c r="Z65" s="204">
        <f t="shared" si="14"/>
        <v>0</v>
      </c>
      <c r="AA65" s="204">
        <f t="shared" si="14"/>
        <v>0</v>
      </c>
      <c r="AB65" s="204">
        <f t="shared" si="14"/>
        <v>0</v>
      </c>
      <c r="AC65" s="204">
        <f t="shared" si="14"/>
        <v>0</v>
      </c>
      <c r="AD65" s="204">
        <f t="shared" si="14"/>
        <v>0</v>
      </c>
      <c r="AE65" s="204">
        <f t="shared" si="14"/>
        <v>0</v>
      </c>
      <c r="AF65" s="204">
        <f t="shared" si="14"/>
        <v>0</v>
      </c>
      <c r="AG65" s="204">
        <f t="shared" si="14"/>
        <v>0</v>
      </c>
      <c r="AH65" s="204">
        <f t="shared" si="14"/>
        <v>0</v>
      </c>
      <c r="AI65" s="204">
        <f t="shared" si="14"/>
        <v>0</v>
      </c>
      <c r="AJ65" s="204">
        <f t="shared" si="14"/>
        <v>0</v>
      </c>
      <c r="AK65" s="204">
        <f t="shared" si="14"/>
        <v>0</v>
      </c>
      <c r="AL65" s="204">
        <f t="shared" si="14"/>
        <v>0</v>
      </c>
      <c r="AM65" s="204">
        <f t="shared" si="14"/>
        <v>0</v>
      </c>
      <c r="AN65" s="204">
        <f t="shared" si="14"/>
        <v>0</v>
      </c>
      <c r="AO65" s="205"/>
      <c r="AP65" s="205"/>
      <c r="AQ65" s="205"/>
    </row>
    <row r="66" spans="1:43" x14ac:dyDescent="0.25">
      <c r="A66" s="206" t="s">
        <v>84</v>
      </c>
      <c r="B66" s="207"/>
      <c r="C66" s="204">
        <f>C64+C65</f>
        <v>22972975</v>
      </c>
      <c r="D66" s="204">
        <f t="shared" ref="D66:Q66" si="15">D64+D65</f>
        <v>0</v>
      </c>
      <c r="E66" s="204">
        <f t="shared" si="15"/>
        <v>0</v>
      </c>
      <c r="F66" s="204">
        <f t="shared" si="15"/>
        <v>0</v>
      </c>
      <c r="G66" s="204">
        <f t="shared" si="15"/>
        <v>0</v>
      </c>
      <c r="H66" s="204">
        <f t="shared" si="15"/>
        <v>0</v>
      </c>
      <c r="I66" s="204">
        <f t="shared" si="15"/>
        <v>0</v>
      </c>
      <c r="J66" s="204">
        <f t="shared" si="15"/>
        <v>0</v>
      </c>
      <c r="K66" s="204">
        <f t="shared" si="15"/>
        <v>0</v>
      </c>
      <c r="L66" s="204">
        <f t="shared" si="15"/>
        <v>0</v>
      </c>
      <c r="M66" s="204">
        <f t="shared" si="15"/>
        <v>0</v>
      </c>
      <c r="N66" s="204">
        <f t="shared" si="15"/>
        <v>0</v>
      </c>
      <c r="O66" s="204">
        <f t="shared" si="15"/>
        <v>0</v>
      </c>
      <c r="P66" s="204">
        <f>P64+P65</f>
        <v>22972975</v>
      </c>
      <c r="Q66" s="204">
        <f t="shared" si="15"/>
        <v>602518.85</v>
      </c>
      <c r="R66" s="204">
        <f>R64+R65</f>
        <v>22370456.149999999</v>
      </c>
      <c r="S66" s="204">
        <f>S64+S65</f>
        <v>602518.85</v>
      </c>
      <c r="T66" s="204">
        <f>T64+T65</f>
        <v>0</v>
      </c>
      <c r="U66" s="204">
        <f>U64+U65</f>
        <v>0</v>
      </c>
      <c r="V66" s="204">
        <f t="shared" ref="V66:AN66" si="16">V64+V65</f>
        <v>0</v>
      </c>
      <c r="W66" s="204">
        <f t="shared" si="16"/>
        <v>0</v>
      </c>
      <c r="X66" s="204">
        <f t="shared" si="16"/>
        <v>0</v>
      </c>
      <c r="Y66" s="204">
        <f t="shared" si="16"/>
        <v>0</v>
      </c>
      <c r="Z66" s="204">
        <f t="shared" si="16"/>
        <v>0</v>
      </c>
      <c r="AA66" s="204">
        <f t="shared" si="16"/>
        <v>0</v>
      </c>
      <c r="AB66" s="204">
        <f t="shared" si="16"/>
        <v>0</v>
      </c>
      <c r="AC66" s="204">
        <f t="shared" si="16"/>
        <v>0</v>
      </c>
      <c r="AD66" s="204">
        <f t="shared" si="16"/>
        <v>0</v>
      </c>
      <c r="AE66" s="204">
        <f t="shared" si="16"/>
        <v>0</v>
      </c>
      <c r="AF66" s="204">
        <f t="shared" si="16"/>
        <v>0</v>
      </c>
      <c r="AG66" s="204">
        <f t="shared" si="16"/>
        <v>0</v>
      </c>
      <c r="AH66" s="204">
        <f t="shared" si="16"/>
        <v>0</v>
      </c>
      <c r="AI66" s="204">
        <f t="shared" si="16"/>
        <v>0</v>
      </c>
      <c r="AJ66" s="204">
        <f t="shared" si="16"/>
        <v>0</v>
      </c>
      <c r="AK66" s="204">
        <f t="shared" si="16"/>
        <v>0</v>
      </c>
      <c r="AL66" s="204">
        <f t="shared" si="16"/>
        <v>0</v>
      </c>
      <c r="AM66" s="204">
        <f t="shared" si="16"/>
        <v>0</v>
      </c>
      <c r="AN66" s="204">
        <f t="shared" si="16"/>
        <v>0</v>
      </c>
      <c r="AO66" s="205"/>
      <c r="AP66" s="205"/>
      <c r="AQ66" s="205"/>
    </row>
    <row r="67" spans="1:43" x14ac:dyDescent="0.25">
      <c r="A67" s="208" t="s">
        <v>85</v>
      </c>
      <c r="B67" s="207"/>
      <c r="C67" s="204">
        <f>C49+C50+C51+C52+C53+C54+C55+C56+C60+C61+C62</f>
        <v>737729.4</v>
      </c>
      <c r="D67" s="204"/>
      <c r="E67" s="204"/>
      <c r="F67" s="204">
        <f t="shared" ref="F67:O67" si="17">F56+F52+F50+F51+F53</f>
        <v>0</v>
      </c>
      <c r="G67" s="204">
        <f t="shared" si="17"/>
        <v>0</v>
      </c>
      <c r="H67" s="204">
        <f t="shared" si="17"/>
        <v>0</v>
      </c>
      <c r="I67" s="204">
        <f t="shared" si="17"/>
        <v>0</v>
      </c>
      <c r="J67" s="204">
        <f t="shared" si="17"/>
        <v>0</v>
      </c>
      <c r="K67" s="204">
        <f t="shared" si="17"/>
        <v>0</v>
      </c>
      <c r="L67" s="204">
        <f t="shared" si="17"/>
        <v>0</v>
      </c>
      <c r="M67" s="204">
        <f t="shared" si="17"/>
        <v>0</v>
      </c>
      <c r="N67" s="204">
        <f t="shared" si="17"/>
        <v>0</v>
      </c>
      <c r="O67" s="204">
        <f t="shared" si="17"/>
        <v>0</v>
      </c>
      <c r="P67" s="204">
        <f>P56+P52+P50+P51+P53+P54+P55+P49+P60+P61+P62+P57+P58+P59</f>
        <v>737729.4</v>
      </c>
      <c r="Q67" s="204">
        <f>Q56+Q52+Q50+Q51+Q53+Q54+Q55+Q49+Q60+Q61+Q62+Q57+Q58+Q59</f>
        <v>65435.47</v>
      </c>
      <c r="R67" s="204">
        <f>R56+R52+R50+R51+R53+R54+R55+R49+R60+R61+R62+R57+R58+R59</f>
        <v>672293.92999999993</v>
      </c>
      <c r="S67" s="204">
        <f t="shared" ref="S67:AN67" si="18">S56+S52+S50+S51+S53+S54+S55+S49+S60+S61+S62</f>
        <v>65435.47</v>
      </c>
      <c r="T67" s="204">
        <f t="shared" si="18"/>
        <v>0</v>
      </c>
      <c r="U67" s="204">
        <f t="shared" si="18"/>
        <v>0</v>
      </c>
      <c r="V67" s="204">
        <f t="shared" si="18"/>
        <v>0</v>
      </c>
      <c r="W67" s="204">
        <f t="shared" si="18"/>
        <v>0</v>
      </c>
      <c r="X67" s="204">
        <f t="shared" si="18"/>
        <v>0</v>
      </c>
      <c r="Y67" s="204">
        <f t="shared" si="18"/>
        <v>0</v>
      </c>
      <c r="Z67" s="204">
        <f t="shared" si="18"/>
        <v>0</v>
      </c>
      <c r="AA67" s="204">
        <f t="shared" si="18"/>
        <v>0</v>
      </c>
      <c r="AB67" s="204">
        <f t="shared" si="18"/>
        <v>0</v>
      </c>
      <c r="AC67" s="204">
        <f t="shared" si="18"/>
        <v>0</v>
      </c>
      <c r="AD67" s="204">
        <f t="shared" si="18"/>
        <v>0</v>
      </c>
      <c r="AE67" s="204">
        <f t="shared" si="18"/>
        <v>0</v>
      </c>
      <c r="AF67" s="204">
        <f t="shared" si="18"/>
        <v>0</v>
      </c>
      <c r="AG67" s="204">
        <f t="shared" si="18"/>
        <v>0</v>
      </c>
      <c r="AH67" s="204">
        <f t="shared" si="18"/>
        <v>0</v>
      </c>
      <c r="AI67" s="204">
        <f t="shared" si="18"/>
        <v>0</v>
      </c>
      <c r="AJ67" s="204">
        <f t="shared" si="18"/>
        <v>0</v>
      </c>
      <c r="AK67" s="204">
        <f t="shared" si="18"/>
        <v>0</v>
      </c>
      <c r="AL67" s="204">
        <f t="shared" si="18"/>
        <v>0</v>
      </c>
      <c r="AM67" s="204">
        <f t="shared" si="18"/>
        <v>0</v>
      </c>
      <c r="AN67" s="204">
        <f t="shared" si="18"/>
        <v>0</v>
      </c>
      <c r="AO67" s="205"/>
      <c r="AP67" s="205"/>
      <c r="AQ67" s="205"/>
    </row>
    <row r="68" spans="1:43" x14ac:dyDescent="0.25">
      <c r="A68" s="205" t="s">
        <v>86</v>
      </c>
      <c r="B68" s="203"/>
      <c r="C68" s="204">
        <f>C66+C67</f>
        <v>23710704.399999999</v>
      </c>
      <c r="D68" s="204"/>
      <c r="E68" s="204"/>
      <c r="F68" s="204">
        <f t="shared" ref="F68:O68" si="19">F64+F67+F65+F61+F62+F60</f>
        <v>0</v>
      </c>
      <c r="G68" s="204">
        <f t="shared" si="19"/>
        <v>0</v>
      </c>
      <c r="H68" s="204">
        <f t="shared" si="19"/>
        <v>0</v>
      </c>
      <c r="I68" s="204">
        <f t="shared" si="19"/>
        <v>0</v>
      </c>
      <c r="J68" s="204">
        <f t="shared" si="19"/>
        <v>0</v>
      </c>
      <c r="K68" s="204">
        <f t="shared" si="19"/>
        <v>0</v>
      </c>
      <c r="L68" s="204">
        <f t="shared" si="19"/>
        <v>0</v>
      </c>
      <c r="M68" s="204">
        <f t="shared" si="19"/>
        <v>0</v>
      </c>
      <c r="N68" s="204">
        <f t="shared" si="19"/>
        <v>0</v>
      </c>
      <c r="O68" s="204">
        <f t="shared" si="19"/>
        <v>0</v>
      </c>
      <c r="P68" s="204">
        <f t="shared" ref="P68:AA68" si="20">SUM(P66:P67)</f>
        <v>23710704.399999999</v>
      </c>
      <c r="Q68" s="204">
        <f t="shared" si="20"/>
        <v>667954.31999999995</v>
      </c>
      <c r="R68" s="204">
        <f t="shared" si="20"/>
        <v>23042750.079999998</v>
      </c>
      <c r="S68" s="204">
        <f t="shared" si="20"/>
        <v>667954.31999999995</v>
      </c>
      <c r="T68" s="204">
        <f t="shared" si="20"/>
        <v>0</v>
      </c>
      <c r="U68" s="204">
        <f t="shared" si="20"/>
        <v>0</v>
      </c>
      <c r="V68" s="204">
        <f t="shared" si="20"/>
        <v>0</v>
      </c>
      <c r="W68" s="204">
        <f t="shared" si="20"/>
        <v>0</v>
      </c>
      <c r="X68" s="204">
        <f t="shared" si="20"/>
        <v>0</v>
      </c>
      <c r="Y68" s="204">
        <f t="shared" si="20"/>
        <v>0</v>
      </c>
      <c r="Z68" s="204">
        <f t="shared" si="20"/>
        <v>0</v>
      </c>
      <c r="AA68" s="204">
        <f t="shared" si="20"/>
        <v>0</v>
      </c>
      <c r="AB68" s="204">
        <f t="shared" ref="AB68:AN68" si="21">AB66+AB67</f>
        <v>0</v>
      </c>
      <c r="AC68" s="204">
        <f t="shared" si="21"/>
        <v>0</v>
      </c>
      <c r="AD68" s="204">
        <f t="shared" si="21"/>
        <v>0</v>
      </c>
      <c r="AE68" s="204">
        <f t="shared" si="21"/>
        <v>0</v>
      </c>
      <c r="AF68" s="204">
        <f t="shared" si="21"/>
        <v>0</v>
      </c>
      <c r="AG68" s="204">
        <f t="shared" si="21"/>
        <v>0</v>
      </c>
      <c r="AH68" s="204">
        <f t="shared" si="21"/>
        <v>0</v>
      </c>
      <c r="AI68" s="204">
        <f t="shared" si="21"/>
        <v>0</v>
      </c>
      <c r="AJ68" s="204">
        <f t="shared" si="21"/>
        <v>0</v>
      </c>
      <c r="AK68" s="204">
        <f t="shared" si="21"/>
        <v>0</v>
      </c>
      <c r="AL68" s="204">
        <f t="shared" si="21"/>
        <v>0</v>
      </c>
      <c r="AM68" s="204">
        <f t="shared" si="21"/>
        <v>0</v>
      </c>
      <c r="AN68" s="204">
        <f t="shared" si="21"/>
        <v>0</v>
      </c>
      <c r="AO68" s="205"/>
      <c r="AP68" s="205"/>
      <c r="AQ68" s="209">
        <f>AQ4+AQ5+AQ6+AQ7+AQ8+AQ9+AQ10+AQ11+AQ12+AQ13+AQ26+AQ29+AQ34+AQ35+AQ36+AQ37+AQ38+AQ45+AQ47+AQ49+AQ50+AQ51+AQ52+AQ53+AQ54+AQ55+AQ56+AQ60+AQ61+AQ62</f>
        <v>23042750.079999998</v>
      </c>
    </row>
    <row r="69" spans="1:43" x14ac:dyDescent="0.25">
      <c r="P69" s="210"/>
      <c r="Q69" s="210"/>
      <c r="R69" s="210"/>
    </row>
    <row r="70" spans="1:43" x14ac:dyDescent="0.25">
      <c r="P70" s="210"/>
      <c r="Q70" s="210"/>
      <c r="R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</row>
    <row r="71" spans="1:43" x14ac:dyDescent="0.25">
      <c r="P71" s="210"/>
      <c r="Q71" s="210"/>
      <c r="R71" s="211" t="s">
        <v>87</v>
      </c>
      <c r="T71" s="212"/>
      <c r="V71" s="212">
        <v>0</v>
      </c>
      <c r="X71" s="212">
        <v>0</v>
      </c>
      <c r="Y71">
        <v>0</v>
      </c>
      <c r="AA71" s="212">
        <v>3263.19</v>
      </c>
      <c r="AB71" s="212">
        <v>3630.09</v>
      </c>
    </row>
    <row r="72" spans="1:43" x14ac:dyDescent="0.25">
      <c r="R72" s="211" t="s">
        <v>88</v>
      </c>
      <c r="T72" s="212">
        <v>1519.38</v>
      </c>
      <c r="V72" s="212">
        <v>2734.66</v>
      </c>
      <c r="X72" s="212">
        <v>1455.98</v>
      </c>
      <c r="AA72" s="212">
        <v>1859.98</v>
      </c>
      <c r="AB72" s="212">
        <v>1658.98</v>
      </c>
    </row>
    <row r="74" spans="1:43" s="301" customFormat="1" x14ac:dyDescent="0.25">
      <c r="R74" s="302" t="s">
        <v>49</v>
      </c>
      <c r="V74" s="301">
        <v>0</v>
      </c>
    </row>
    <row r="75" spans="1:43" x14ac:dyDescent="0.25">
      <c r="O75">
        <v>213</v>
      </c>
      <c r="P75" s="210"/>
    </row>
  </sheetData>
  <mergeCells count="27">
    <mergeCell ref="AO2:AP2"/>
    <mergeCell ref="AQ2:AQ3"/>
    <mergeCell ref="AS2:AT2"/>
    <mergeCell ref="AS3:AT3"/>
    <mergeCell ref="AS4:AT4"/>
    <mergeCell ref="AC2:AD2"/>
    <mergeCell ref="AE2:AF2"/>
    <mergeCell ref="AG2:AH2"/>
    <mergeCell ref="AI2:AJ2"/>
    <mergeCell ref="AK2:AL2"/>
    <mergeCell ref="AM2:AN2"/>
    <mergeCell ref="R2:R3"/>
    <mergeCell ref="S2:T2"/>
    <mergeCell ref="U2:V2"/>
    <mergeCell ref="W2:X2"/>
    <mergeCell ref="Y2:Z2"/>
    <mergeCell ref="AA2:AB2"/>
    <mergeCell ref="S1:X1"/>
    <mergeCell ref="Y1:AD1"/>
    <mergeCell ref="AE1:AJ1"/>
    <mergeCell ref="AK1:AP1"/>
    <mergeCell ref="AS1:AT1"/>
    <mergeCell ref="A2:B3"/>
    <mergeCell ref="C2:C3"/>
    <mergeCell ref="D2:O3"/>
    <mergeCell ref="P2:P3"/>
    <mergeCell ref="Q2:Q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Сибиркина Светлана Александровна</dc:creator>
  <cp:lastModifiedBy>Сибиркина Светлана Александровна</cp:lastModifiedBy>
  <cp:lastPrinted>2020-01-29T04:33:47Z</cp:lastPrinted>
  <dcterms:created xsi:type="dcterms:W3CDTF">2020-01-29T04:23:17Z</dcterms:created>
  <dcterms:modified xsi:type="dcterms:W3CDTF">2020-01-30T06:31:36Z</dcterms:modified>
</cp:coreProperties>
</file>